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pcina dragalic\Documents\Vodovod Donji Bogićevci\"/>
    </mc:Choice>
  </mc:AlternateContent>
  <bookViews>
    <workbookView xWindow="0" yWindow="0" windowWidth="20490" windowHeight="8340"/>
  </bookViews>
  <sheets>
    <sheet name="Vodovod" sheetId="1" r:id="rId1"/>
  </sheets>
  <definedNames>
    <definedName name="_xlnm.Print_Area" localSheetId="0">Vodovod!$A$1:$J$471</definedName>
  </definedNames>
  <calcPr calcId="152511"/>
</workbook>
</file>

<file path=xl/calcChain.xml><?xml version="1.0" encoding="utf-8"?>
<calcChain xmlns="http://schemas.openxmlformats.org/spreadsheetml/2006/main">
  <c r="D41" i="1" l="1"/>
  <c r="J28" i="1"/>
  <c r="J29" i="1"/>
  <c r="D315" i="1"/>
  <c r="J22" i="1"/>
  <c r="J16" i="1"/>
  <c r="J370" i="1"/>
  <c r="D314" i="1" l="1"/>
  <c r="J314" i="1" s="1"/>
  <c r="J48" i="1"/>
  <c r="J53" i="1"/>
  <c r="J92" i="1"/>
  <c r="G141" i="1"/>
  <c r="G142" i="1"/>
  <c r="J224" i="1"/>
  <c r="J239" i="1"/>
  <c r="J240" i="1"/>
  <c r="J241" i="1"/>
  <c r="J243" i="1"/>
  <c r="J245" i="1"/>
  <c r="J249" i="1"/>
  <c r="J250" i="1"/>
  <c r="J252" i="1"/>
  <c r="J254" i="1"/>
  <c r="J256" i="1"/>
  <c r="J258" i="1"/>
  <c r="J264" i="1"/>
  <c r="J266" i="1"/>
  <c r="J268" i="1"/>
  <c r="J282" i="1"/>
  <c r="J332" i="1"/>
  <c r="J339" i="1"/>
  <c r="J340" i="1"/>
  <c r="J345" i="1"/>
  <c r="J420" i="1"/>
  <c r="A442" i="1"/>
  <c r="B442" i="1"/>
  <c r="B444" i="1"/>
  <c r="A446" i="1"/>
  <c r="B446" i="1"/>
  <c r="A448" i="1"/>
  <c r="B448" i="1"/>
  <c r="A450" i="1"/>
  <c r="B450" i="1"/>
  <c r="J72" i="1" l="1"/>
  <c r="J187" i="1"/>
  <c r="D232" i="1"/>
  <c r="J232" i="1" s="1"/>
  <c r="J399" i="1"/>
  <c r="D226" i="1"/>
  <c r="J226" i="1" s="1"/>
  <c r="J58" i="1"/>
  <c r="J284" i="1" l="1"/>
  <c r="J446" i="1" s="1"/>
  <c r="J315" i="1"/>
  <c r="J348" i="1" s="1"/>
  <c r="J144" i="1"/>
  <c r="J82" i="1" l="1"/>
  <c r="J83" i="1"/>
  <c r="J89" i="1"/>
  <c r="J175" i="1"/>
  <c r="J200" i="1"/>
  <c r="J158" i="1"/>
  <c r="J164" i="1"/>
  <c r="J400" i="1"/>
  <c r="J423" i="1" s="1"/>
  <c r="J448" i="1"/>
  <c r="J452" i="1" l="1"/>
  <c r="J39" i="1"/>
  <c r="J182" i="1"/>
  <c r="J192" i="1"/>
  <c r="J202" i="1" l="1"/>
  <c r="J444" i="1" s="1"/>
  <c r="D367" i="1"/>
  <c r="J41" i="1"/>
  <c r="J94" i="1" l="1"/>
  <c r="J442" i="1" s="1"/>
  <c r="J367" i="1"/>
  <c r="D363" i="1"/>
  <c r="J363" i="1" s="1"/>
  <c r="J372" i="1" l="1"/>
  <c r="J450" i="1" s="1"/>
  <c r="J455" i="1" l="1"/>
  <c r="J456" i="1" l="1"/>
  <c r="J457" i="1" s="1"/>
</calcChain>
</file>

<file path=xl/sharedStrings.xml><?xml version="1.0" encoding="utf-8"?>
<sst xmlns="http://schemas.openxmlformats.org/spreadsheetml/2006/main" count="430" uniqueCount="276">
  <si>
    <r>
      <t>MIG d.o.o</t>
    </r>
    <r>
      <rPr>
        <sz val="10"/>
        <rFont val="Arial"/>
        <family val="2"/>
        <charset val="238"/>
      </rPr>
      <t>. Slavonski Brod,       Projektant : Ivan Rašić, dipl.ing.građ.,    list br. : 1</t>
    </r>
  </si>
  <si>
    <t>Projekt : Glavni projekt, Građevni projekt vodovodne mreže</t>
  </si>
  <si>
    <t>Investitor : Općina Dragalić, sv. Ivana Krstitelja 2, Dragalić</t>
  </si>
  <si>
    <t>PRIPREMNI RADOVI</t>
  </si>
  <si>
    <t>r.br.</t>
  </si>
  <si>
    <t>Opis</t>
  </si>
  <si>
    <t>Jdm</t>
  </si>
  <si>
    <t>količina</t>
  </si>
  <si>
    <t>ukupno</t>
  </si>
  <si>
    <t>1.</t>
  </si>
  <si>
    <t>1.1.</t>
  </si>
  <si>
    <t>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</si>
  <si>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</si>
  <si>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izrada privremenih priključaka za vodu i struju za potrebe gradilišta.</t>
  </si>
  <si>
    <t>Paušalno</t>
  </si>
  <si>
    <t>1.2.</t>
  </si>
  <si>
    <t>Osiguranje prometa</t>
  </si>
  <si>
    <t>Privremena regulacija prometa na glavnim prometnicama na mjestima gdje se izvode rovovi za polaganje cjevovoda, mjestima prekopa i bušenja.</t>
  </si>
  <si>
    <t>Stavka obuhvaća izradu elaborata privremene regulacije u skladu uvjeta “Hrvatske ceste“ i “Županijske uprave za ceste”, nabavu i postavljanje sve potrebne horizontalne i vertikalne signalizacije, te vršenje regulacije prometa za vrijeme izvođenja radova.</t>
  </si>
  <si>
    <t>1.3.</t>
  </si>
  <si>
    <t>Iskolčenje trase</t>
  </si>
  <si>
    <t>Detaljno iskolčenje trase vod. cjevovoda sa snimanjem svih vertikalnih i horizontalnih lomova trase, zasunskih okana i na mjestima čvorova.</t>
  </si>
  <si>
    <t>Ovdje je uključeno i iskolčenje radnog odnosno odštetnog pojasa, kao i izrada elaborata iskolčenja u skladu sa zakonom o gradnji.</t>
  </si>
  <si>
    <t xml:space="preserve">Cjevovod V1 PEHD DN160 </t>
  </si>
  <si>
    <t>m´</t>
  </si>
  <si>
    <t>Cjevovod V3.1. PEHD DN63</t>
  </si>
  <si>
    <t xml:space="preserve"> Obračun po m´ iskolčene trase sa svim elementima.</t>
  </si>
  <si>
    <t>1.4.</t>
  </si>
  <si>
    <t>Izrada geodetskog snimka izvedenog stanja nakon okončanja svih radova, s izradom elaborata za katastar vodova, u skladu s Zakonom o izmjeri zemljišta.</t>
  </si>
  <si>
    <t xml:space="preserve">Katastarsko snimanje položenog cjevovoda sa kartiranjem. Izrada popisa pruge. </t>
  </si>
  <si>
    <t>Osim geodetskog snimka izvođač geodetskih radova dužan je dostaviti nadležnom organu lokalne uprave ili komunalnom društvu u digitalnom obliku geodetski snimak cjevovoda u DWG formatu i bazom koordinata točaka s visinama prema tehničkim uvjetima.</t>
  </si>
  <si>
    <t>1.5.</t>
  </si>
  <si>
    <t>Geodetski nadzor kod izgradnje vodovoda</t>
  </si>
  <si>
    <t>1.6.</t>
  </si>
  <si>
    <t>Raskopavanje postojećeg asfaltnog zastora prije izvedbe vodovoda na mjestima prekopa</t>
  </si>
  <si>
    <t>Stari asfaltni sloj predviđeno je ukloniti rubom asfaltne prometnice – na dionici gdje to lokalne prilike (postojeće instalacije) uvjetuju, na prekopima asfaltnih cesta, te na dionicama gdje trasa ide nogostupom.</t>
  </si>
  <si>
    <t>Rad obuhvaća obilježavanje širine raskopavanja prema normalnom poprečnom profilu, njegov iskop i odvoz iskopanog asfalta na deponiju koju odredi nadzorni inženjer na udaljenost do 5 km.</t>
  </si>
  <si>
    <t>Asfaltni sloj se može raskopavati samo na križanjima cjevovoda s lokalnim prometnicama ukoliko to organ lokalne samouprave dozvoli, u suprotnom sva križanja se moraju izvesti bušenjima s provlačenjem zaštitne cijevi (kao st.5.8)</t>
  </si>
  <si>
    <t xml:space="preserve"> Obračun po m² skinutog starog asfaltnog sloja.</t>
  </si>
  <si>
    <t xml:space="preserve"> Asfaltni sloj prometnice prosječne debljine 6 cm. (uz Ž42018 vod V2)</t>
  </si>
  <si>
    <t>m²</t>
  </si>
  <si>
    <t>1.7.</t>
  </si>
  <si>
    <t>Raskopavanje post. tucaničkog (makadamskog) kolnika, na trasi projektiranog cjevovoda</t>
  </si>
  <si>
    <t xml:space="preserve"> Rad obuhvaća: raskopavanje i odbacivanje materijala na stranu do 2 m.</t>
  </si>
  <si>
    <t xml:space="preserve"> </t>
  </si>
  <si>
    <t>Obračun po m² iskopanog makadamskog kolnika.</t>
  </si>
  <si>
    <t>1.8.</t>
  </si>
  <si>
    <t>Izrada  makadamskog zastora - ukupne debljine 25 cm od kamenog materijala. Nabijati ga vibro valjcima u slojevima do potrebne zbijenosti tla od Me=80 MN/m².</t>
  </si>
  <si>
    <t xml:space="preserve"> U završni sloj ugraditi kamenu sitnež.</t>
  </si>
  <si>
    <t>Obračun po m² .</t>
  </si>
  <si>
    <t>m3</t>
  </si>
  <si>
    <t xml:space="preserve">  </t>
  </si>
  <si>
    <t>1.9.</t>
  </si>
  <si>
    <t>Izrada tamponskog sloja na koji dolazi asfaltni zastor</t>
  </si>
  <si>
    <t>Tamponski sloj drobljenog kamena ili šljunka otpornog na smrzavanje, vel. zrna fi 0 – 63 mm, debljine 35 cm te nabijanog u slojevima do potrebne zbijenosti od 80 N/mm2 kao podloga za asfaltni zastor .</t>
  </si>
  <si>
    <t>1.10.</t>
  </si>
  <si>
    <t>Izrada asfaltnog zastora – obnova asfaltnog zastora na dijelu  trase koja prolazi asfaltnim kolnikom.</t>
  </si>
  <si>
    <t>Na pripremljenu tamponsku podlogu izvesti će se sloj BNS-a, bitumenizirani nosivi sloj debljine 5 cm, a na njega završni  (habajući) sloj asfalt betona debljine 3 cm, AB 11</t>
  </si>
  <si>
    <t>Za izradu nosivog sloja BNS-a upotrijebiti će se bitumenizirani materijal po vrućem postupku, to je sloj izrađen od mješavine bitumena i kamenog materijala debljine 5 cm, (HRN UE. G. 021-1986).</t>
  </si>
  <si>
    <t>Završni sloj AB 11, debljine 3 cm , je mješavina kamenog  materijala i bitumena.</t>
  </si>
  <si>
    <t xml:space="preserve"> Uvjeti kontrole kvalitete : HRN UE4.014</t>
  </si>
  <si>
    <t xml:space="preserve"> Obračun po m² novog asfaltnog sloja.</t>
  </si>
  <si>
    <t xml:space="preserve"> BNS - (bitumenizirani nosivi sloj 5 cm)</t>
  </si>
  <si>
    <t xml:space="preserve"> AB - (habajući sloj 3 cm)</t>
  </si>
  <si>
    <t>1.11.</t>
  </si>
  <si>
    <t xml:space="preserve">Rezanje asfaltnog zastora pripadnom opremom u stvarnoj debljini </t>
  </si>
  <si>
    <t>U pravilu je predviđeno rezanje jednog ruba asfaltnog zastora odnosno oba ruba, te rova; kod prekopa ceste, te duž ceste gdje to lokalne prilike uvjetuju.</t>
  </si>
  <si>
    <t xml:space="preserve">Obračun po m´ </t>
  </si>
  <si>
    <t>1.12.</t>
  </si>
  <si>
    <t>Nadzor ostalih komunalnih poduzeća prema   posebnim uvjetima iz Lokacijske dozvole za vrijeme trajanja radova (cesta, plin, elektra, telefon, kanalizacija, vodoprivreda....)</t>
  </si>
  <si>
    <t>sati</t>
  </si>
  <si>
    <t>PRIPREMNI  RADOVI UKUPNO:</t>
  </si>
  <si>
    <t>2.</t>
  </si>
  <si>
    <t>ZEMLJANI RADOVI</t>
  </si>
  <si>
    <t>OPĆE NAPOMENE</t>
  </si>
  <si>
    <t>Kod radova iskopa su korišteni abecedni nazivi klasifikacija materijala: “A”, “B” i “C” kategorija koje nastavno obrazlažemo:</t>
  </si>
  <si>
    <t>Iskop u materijalu kategorije “A”</t>
  </si>
  <si>
    <t>Pod materijalom kategorije “A” podrazumijevaju se svi čvrsti materijali, gdje je potrebno korištenje freze ili pneumatskog čekića.</t>
  </si>
  <si>
    <t>U ovu kategoriju materijala spadali bi:</t>
  </si>
  <si>
    <t xml:space="preserve">- sve vrste čvrstih i veoma čvrstih kamenih tala – kompaktnih stijena (eruptivnih, metamorfnih i sedimentnih) u zdravom stanju, uključujući i eventualne tanje slojeve rastrešenog materijala na površini, ili takve stijene s mjestimičnim gnijezdima ilovače </t>
  </si>
  <si>
    <t>U ovu kategoriju spadaju i tla koja sadrže više od 50 % samaca većih od 0,5 m3, za čiji iskop je također potrebno miniranje.</t>
  </si>
  <si>
    <t xml:space="preserve">Iskop u materijalu kategorije “B” </t>
  </si>
  <si>
    <t>Pod materijalom kategorije “B” podrazumijevaju se polučvrsta kamenita tla, gdje je potrebno djelomično korištenje freze ili pneumatskog čekića, a ostali se dio iskopa obavlja izravnim strojnim radom.</t>
  </si>
  <si>
    <t>- flišni materijali uključujući i rastrešeni materijal, homogeni lapori, trošni pješčenjaci i mješavine lapora i pješčenjaka, većina dolomita (osim vrlo kompaktnih), raspadnute stijene na površini u debljim slojevima s miješanim raspadnutim zonama, jako z</t>
  </si>
  <si>
    <t xml:space="preserve">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</si>
  <si>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</si>
  <si>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</si>
  <si>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 sitnozrnata vezana (koherentna) tla kao što su gline, prašine, prašinaste gline (ilovače), pjeskovite prašine i les</t>
  </si>
  <si>
    <t>- krupnozrnata nevezana (nekoherentna) tla kao što su pijesak, šljunak odnosno njihove mješavine, prirodne kamene drobine – siparišni i slični materijali</t>
  </si>
  <si>
    <t>mješovita tla koja su mješavina krupnozrnatih nevezanih i sitnozrnatih vezanih materijala</t>
  </si>
  <si>
    <t>2.1.</t>
  </si>
  <si>
    <t>Skidanje humusa</t>
  </si>
  <si>
    <t>Skidanje humusa stvarne debljine sa slaganjem u hrpe (gomile) pokraj kanalskog rova.</t>
  </si>
  <si>
    <t>Nakon završetka polaganja cijevi i zatrpavanja vodovodnog rova iskopani humus će se koristiti za uspostavljanje prvobitnog stanja.</t>
  </si>
  <si>
    <t xml:space="preserve"> Obračun po m³ iskopanog humusa.</t>
  </si>
  <si>
    <t>m³</t>
  </si>
  <si>
    <t>2.3.</t>
  </si>
  <si>
    <t>Strojni iskop rova</t>
  </si>
  <si>
    <t>Iskop rova širine do 1,00 m u materijalu "C" kategorije uključujući i iskop za čvorove, te iskop nadzemnih hidranata. Radove izvesti ovisno o opremljenosti i tehnologiji rada izvođača za sve dubine prema uzdužnim profilima.</t>
  </si>
  <si>
    <t>Širina rova ovisna je o normalnom profilu (vidi prilog) i veličini cjevovoda.</t>
  </si>
  <si>
    <t>Iskopano tlo odbacuje se u stranu unutar radnog pojasa, a ukoliko je potrebno na uskim mjestima se odvozi i međudeponira, i kod zatrpavanja se ponovo dovozi na mjesto ugradbe.</t>
  </si>
  <si>
    <t xml:space="preserve">Sve radove treba uključiti u jediničnu cijenu (kao utovar, potrebni prijevoz, oplata  i sl.)  Stranice iskopa se osiguravaju od urušavanja oplatom </t>
  </si>
  <si>
    <t xml:space="preserve">Stavka uključuje sve potrebite radove, strojeve i materijal. </t>
  </si>
  <si>
    <t>Kut pokosa kod vodovodnog rova (bez oplate i ukrućenja) mora se odabrati prema vrsti tla. Dno rova se izvodi u padu prema pripadnom uzdužnom profilu.</t>
  </si>
  <si>
    <t>Višak iskopa kod zadane obračunske širine za određene profile mora se uzeti u obzir, jer se to neće posebno priznavati.</t>
  </si>
  <si>
    <t xml:space="preserve"> Obračun po m³ iskopa za dubine:</t>
  </si>
  <si>
    <t>0-2 m</t>
  </si>
  <si>
    <t>2.4.</t>
  </si>
  <si>
    <t>Ručni iskop</t>
  </si>
  <si>
    <t>Ručni iskop kao dodatak poz. za iskop rova u tlu "C" kategorije prema prethodnom odobrenju nadzornog inženjera, na mjestima gdje strojni iskop nije moguć.</t>
  </si>
  <si>
    <t>Ostalo kao prethodna stavka podrazumijeva uključivanje svih radnji i opreme za izvođenje ovih radova.</t>
  </si>
  <si>
    <t>Ovom stavkom obuhvaćeno je i kopanje šliceva za pronalaženje postojećih instalacija na trasi vodovoda, kao i iskop - produbljenje rova za spojeve cjevovoda.</t>
  </si>
  <si>
    <t>2.5.</t>
  </si>
  <si>
    <t>Planiranje dna kanala</t>
  </si>
  <si>
    <t>Planiranje dna vodovodnog kanala s točnošću +- 2 cm prema projektiranoj niveleti cjevovoda iz uzdužnog profila.</t>
  </si>
  <si>
    <t xml:space="preserve"> Obračun po m2 isplanirane površine.</t>
  </si>
  <si>
    <t>2.6.</t>
  </si>
  <si>
    <t>Izrada pješčane posteljice vodovodnih cijevi</t>
  </si>
  <si>
    <t>U poziciji je obuhvaćena nabava, dovoz i planiranje pijeska (finog šljunka frakcije 0 – 20 mm) po dnu rova, debljine 10 cm.</t>
  </si>
  <si>
    <t>Obračunska širina kao širina vodovodnog rova, debljina pješčane posteljice prema normalnom poprečnom presjeku.</t>
  </si>
  <si>
    <t xml:space="preserve"> Obračun po m3 ugrađenog pijeska.</t>
  </si>
  <si>
    <t>2.7.</t>
  </si>
  <si>
    <t>Zasipavanje položene vodovodne cijevi pijeskom</t>
  </si>
  <si>
    <t>Zasipavanje položene vodovodne cijevi slojem pijeska – (finog šljunka frakcije 0 – 20 mm) debljine 30 cm iznad položene cijevi, prirodne granulacije 0-20 mm, koji se mora dobro sabiti lakim vibro nabijačima, ostalo kao prethodna stavka, odobrava nadzorni inženjer.</t>
  </si>
  <si>
    <t xml:space="preserve"> Obračun po m3 ugrađenog materijala.</t>
  </si>
  <si>
    <t>2.8.</t>
  </si>
  <si>
    <t>Zatrpavanje vodovodnog rova materijalom iz iskopa</t>
  </si>
  <si>
    <t>Zatrpavanje vodovodnog rova pogodnim materijalom iz iskopa, uz nabijanje u slojevima srednje teškim vibro nabijačima do debljine do 30 cm.</t>
  </si>
  <si>
    <t>Predviđa se rad dijelom ručno, a dijelom strojno. Ručno se zatrpava 30%, a ostatak strojno s nabijanjem.</t>
  </si>
  <si>
    <t>2.10.</t>
  </si>
  <si>
    <t>Odvoz suvišnog i neuporabivog materijala</t>
  </si>
  <si>
    <t>Odvoz suvišnog i neuporabivog materijala preostalog od iskopa. Stavka obuhvaća: utovar, prijevoz , istovar i planiranje u deponiji koju odredi nadzorni inženjer. Odobrava nadzorni inženjer.</t>
  </si>
  <si>
    <t>Rastresitost materijala treba uzeti u obzir, jer se neće posebno priznavati.</t>
  </si>
  <si>
    <t xml:space="preserve"> Obračun po m³ sraslog tla.</t>
  </si>
  <si>
    <t>2.10.2.</t>
  </si>
  <si>
    <t>Na udaljenost do 5 km</t>
  </si>
  <si>
    <t>ZEMLJANI  RADOVI UKUPNO:</t>
  </si>
  <si>
    <t>3.</t>
  </si>
  <si>
    <t>OBJEKTI NA VODOVODNOJ MREŽI</t>
  </si>
  <si>
    <t>3.1.1</t>
  </si>
  <si>
    <t>Izvedba tipskih monolitnih zasunskih komora</t>
  </si>
  <si>
    <t>Izvedba tipskih vodonepropusnih zasunskih komora od armiranog betona prema pripadnim nacrtima oplate i armature izvedenih u skladu statičkog proračuna.</t>
  </si>
  <si>
    <t>Pokrov komore projektiran je kao monolitna armirano betonska ploča MB 30 postavljena na zidove okna.</t>
  </si>
  <si>
    <t>Zidove, dno i ulazni otvor izvesti vodonepropusnim betonom MB 30.</t>
  </si>
  <si>
    <t>Sve unutarnje površine izvesti u blanjanoj oplati ili ih ožbukati vodonepropusnom  cementnom žbukom.</t>
  </si>
  <si>
    <t>Prolaz cijevi kroz zidove izvesti vodonepropusnoovisno o tehnologiji izrade hidroizolacije.</t>
  </si>
  <si>
    <t>Ova pozicija obuhvaća svu nabavu, ugradbu i demontažu vanjske i unutarnje oplate, montažu lijevano željeznih nogostupaljki, ulaznog lijevano željeznog poklopca, kao i sveg potrebnog materijala.</t>
  </si>
  <si>
    <t>Za zasunske komore izrađena je dokaznica mjera kojom su obuhvaćene slijedeće faze radova:</t>
  </si>
  <si>
    <t>kom</t>
  </si>
  <si>
    <t>Iskop građevinske jame za tipsko okno 2,0x2,0 m</t>
  </si>
  <si>
    <t>Ovisno o geomehaničkim istražnim radovima iskop građevne jame izvest će se širokim otkopom sa kutom pokosa prema vrsti tla. Radove izvesti ovisno o opremljenosti i tehnologiji izvođača radova prema nacrtima objekta.</t>
  </si>
  <si>
    <t>U cijenu radova ulazi iskop, odbacivanje materijala na sigurnu udaljenost od građevne jame, crpljenje vode, izbacivanje naknadno zarušenog materijala, osiguranja građevne jame kao i višak iskopa</t>
  </si>
  <si>
    <t>3.1.2.</t>
  </si>
  <si>
    <t>Zatrpavanje objekta nakon izgradnje i dovođenje okoliša u prethodno stanje.</t>
  </si>
  <si>
    <t>3.1.3.</t>
  </si>
  <si>
    <t>BET.I ARM. BET. RADOVI</t>
  </si>
  <si>
    <t>3.2.1.</t>
  </si>
  <si>
    <t>Izrada podloge betonom MB-10, d=10 cm.</t>
  </si>
  <si>
    <t>uključivo sa šljunčanom podlogom, d=20cm.</t>
  </si>
  <si>
    <t>3.2.2.</t>
  </si>
  <si>
    <t>Izrada dna okana betonom MB-20, d=25 cm.</t>
  </si>
  <si>
    <t>*vodonepropusni beton</t>
  </si>
  <si>
    <t>3.2.3.</t>
  </si>
  <si>
    <t>Izrada zidova komore i ulaznog otvora betonom MB-20</t>
  </si>
  <si>
    <t>3.2.4.</t>
  </si>
  <si>
    <t>Izrada armirano betonske ploče od betona MB-30</t>
  </si>
  <si>
    <t>3.2.5.</t>
  </si>
  <si>
    <t>Ugradba potrebne armature komore prema:</t>
  </si>
  <si>
    <t>RA 400/500</t>
  </si>
  <si>
    <t>kg</t>
  </si>
  <si>
    <t>MAG 500/560</t>
  </si>
  <si>
    <t>3.2.6.</t>
  </si>
  <si>
    <t>Izrada unutarnje žbuke zidova i stropa</t>
  </si>
  <si>
    <t>3.2.7.</t>
  </si>
  <si>
    <t>Izrada dvostrane oplate zidova komore i ulaznog otvora, te oplate ploče. Stavka obuhvaća izradu i ugradbu oplate proboja za prolaz FF fazonskih komada kroz betonski zid okna.</t>
  </si>
  <si>
    <t>3.2.8.</t>
  </si>
  <si>
    <t>Hidroizolacija donje ploče i zidova okna s dva sloja bitumena i jednog sloja bitumenizirane ljepenke ili varene PVC izolacijske folije.</t>
  </si>
  <si>
    <t>3.2.9.</t>
  </si>
  <si>
    <t xml:space="preserve">Izrada cementne glazure dna okna </t>
  </si>
  <si>
    <t>3.2.10.</t>
  </si>
  <si>
    <t>Obrada prodora cijevi kroz zidove okna.</t>
  </si>
  <si>
    <t>Ukoliko se izvodi hidroizolacija s bitumenskom ljepenkom za prodore rabiti prstenove koji se ugrađuju u zidove zasunske komore točno po projektiranoj  osi cjevovoda, a ukoliko se izvodi PVC izolacija prodori se obrađuju krojenim zavarenim folijama stegnutim obujmicama za FF komade i obrađenim vodootpornim kitom.</t>
  </si>
  <si>
    <t>Obračun po prodoru.</t>
  </si>
  <si>
    <t>NO 160</t>
  </si>
  <si>
    <t>3.2.11.</t>
  </si>
  <si>
    <t>Ugradba lijevano željeznih poklopaca 600x600 mm svjetli otvor, nosivosti 150kN, za srednje teško prometno opterećenje</t>
  </si>
  <si>
    <t>3.2.12.</t>
  </si>
  <si>
    <t>Ugradba penjalica - 3 kom/m visine</t>
  </si>
  <si>
    <t>OSTALI BET.I ARM. BET. RADOVI</t>
  </si>
  <si>
    <t>3.3.</t>
  </si>
  <si>
    <t>Izrada betonskih uporišta i temelja cjevovoda</t>
  </si>
  <si>
    <t>Izrada betonskih uporišta na vertikalnim kao i na horizontalnim lomovima cjevovoda i temelja u zasunskim komorama, prema tipskom nacrtu, od betona MB-15 uključivo nabava, transport i ugradnja sveg potrebnog materijala, montažu i demontažu potrebne oplate.</t>
  </si>
  <si>
    <t xml:space="preserve"> Obračun po m³ ugrađenog betona.</t>
  </si>
  <si>
    <t>OBJEKTI NA VODOVODNOJ MREŽI, UKUPNO:</t>
  </si>
  <si>
    <t>4.</t>
  </si>
  <si>
    <t>MONTAŽNI RADOVI</t>
  </si>
  <si>
    <t>4.1.</t>
  </si>
  <si>
    <t>Ugradba polietilenskih PE-HD tlačnih vodovodnih cijevi</t>
  </si>
  <si>
    <t>Nabava, transport i ugradba polietilenskih PEHD DN160, DN 110 i DN 63 cijevi visoke gustoće, tlačnih cijevi za vodovod proizvedenih prema ISO – standardu, DIN-u 8074/75 i DIN-u 19533, HRN 12201 sa "potvrdom o kvaliteti" DVGW.</t>
  </si>
  <si>
    <t>PE-HD cijevi za radni tlak PN 10 bara spajati će se sučeonim zavarivanjem ili elektro spojnicama.</t>
  </si>
  <si>
    <t>Predviđena je ugradba veličine profila: DN 160, 110 i 63, a isporuka slijedi u paletama s cijevima dužine 6 ili 12m.</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</si>
  <si>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</si>
  <si>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Jednim dijelom trasa cjevovoda prolazi rubom (bankinom) prometnice gdje je potrebno osigurati zbijenost koja zadovoljava cestovne propise, pa se prema uvjetima provodi zatrpavanje rova kamenim materijalom (cakumpak) ili šljunkom, prema uvjetima “Hrvatskih cesta“ ili “Županijske uprave za ceste”, odnosno van zemljišnog pojasa 2,0 – 3,0 m udaljeno od ruba kolnika.</t>
  </si>
  <si>
    <t>Promjene pravca cjevovoda ograničene su minimalnim radijusom od Rmin = 50 d. Za veće promjere pravca otkloni se rješavaju odgovarajućim fazonskim komadima prema montažnim planovima.</t>
  </si>
  <si>
    <t>U jediničnu cijenu uračunati nabavu, transport, te sve potrebne radove na spajanju i ugradbi - montaži PE-HD cjevovoda.</t>
  </si>
  <si>
    <t>Postupak sučeonog zavarivanja ili spajanja elektro spojnicama izvesti u skladu s uputama proizvođača ili isporučitelja cijevi.</t>
  </si>
  <si>
    <t xml:space="preserve"> Obračun po m´ ugrađene PE-HD cijevi.</t>
  </si>
  <si>
    <t>DN 160 mm, PN 10, s = 10 mm</t>
  </si>
  <si>
    <t>DN 63 mm, PN 10, s = 10 mm</t>
  </si>
  <si>
    <t>NAPOMENA: Prije ugradnje specijalnih spojnica, za prijelaz sa PEHD cijevi na duktilne fazonske komade i armature, potrebno je u kraj cijevi koja se spaja ugraditi prsten protiv deformacije završnog dijela PEHD cijevi.</t>
  </si>
  <si>
    <t>4.2.</t>
  </si>
  <si>
    <t>IZVEDBA HIDRANATA</t>
  </si>
  <si>
    <t>Dobava i montaža tipskih nadzemnih hidranata DN 80mm (proizvođača kao "MIV - Varaždin"), uključivo sav potreban rad i materijal: teleskopska ugradna garnitura i ulična kapa. (Ucijenu nisu uračunati fazonski komadi i armature)</t>
  </si>
  <si>
    <t>Teleskopska ugradna garnitura predviđa se obzidati opekom u suhom (tri opeke u red)</t>
  </si>
  <si>
    <t>Obračunati po komadu ugrađenog hidranta</t>
  </si>
  <si>
    <t>Hidrant DN 80 na kolektoru V1 (PEHD DN 160)</t>
  </si>
  <si>
    <t>4.3.</t>
  </si>
  <si>
    <t xml:space="preserve">DOBAVA I MONTAŽA FAZONSKI KOMADA </t>
  </si>
  <si>
    <t>Nabava, dobava i montaža lijevano željeznih fazonskih komada i cijevnih armatura prema specifikaciji u dodatku. U cijenu je uračunata i antikorozivna zaštita. Svi projektirani komadi i armature trebaju biti od jednog proizvođaćča "kao MIV - Varaždin"</t>
  </si>
  <si>
    <t>Obračun po KG ugrađenih fazonskih komada i armatura</t>
  </si>
  <si>
    <t>Fazonski komadi</t>
  </si>
  <si>
    <t>Armature</t>
  </si>
  <si>
    <t xml:space="preserve"> Obračun po m´ cjevovoda.</t>
  </si>
  <si>
    <t>Cjevovod DN 160</t>
  </si>
  <si>
    <t>Cjevovod DN 63</t>
  </si>
  <si>
    <t>4.5.</t>
  </si>
  <si>
    <t>Crpljenje podzemne vode</t>
  </si>
  <si>
    <t>Stavka obuhvaća nabavu, montažu i posluživanje potrebne opreme za vrijeme trajanja izvođenja radova.</t>
  </si>
  <si>
    <t>h</t>
  </si>
  <si>
    <t>MONTAŽNI  RADOVI UKUPNO:</t>
  </si>
  <si>
    <t>5.</t>
  </si>
  <si>
    <t>OSTALI  RADOVI</t>
  </si>
  <si>
    <t>5.3.</t>
  </si>
  <si>
    <t>Nabava i ugradba traka za označavanje i detekciju plastičnih - vodovodnih cjevovoda PE - traka sa ugrađenim metalnim vodičem.</t>
  </si>
  <si>
    <t>Ugrađuje se na sloj pijeska cca 30 cm iznad tjemena vodovodne cijevi, slijedi paralelno cjevovod te se uvlači u zasunsko okno kako bi se omogućio eventualni priključak električne struje - napona potrebnog za olakšanu detekciju cjevovoda.</t>
  </si>
  <si>
    <t>Obračun po m' ugrađene trake za detekciju.</t>
  </si>
  <si>
    <t>5.4.</t>
  </si>
  <si>
    <t>Trake za označavanje se ugrađuju prilikom zasipavanja rova na dubini od 30 cm ispod površine tla i kao takve ukazuju na trasu vodovoda.</t>
  </si>
  <si>
    <t>Obračun po m'.</t>
  </si>
  <si>
    <t>5.5.</t>
  </si>
  <si>
    <t>Izrada zaštite postojećih položenih instalacija na mjestu križanja sa cjevovodom</t>
  </si>
  <si>
    <t>Obračun prema stvarnim troškovima</t>
  </si>
  <si>
    <t>paus</t>
  </si>
  <si>
    <t>OSTALI RADOVI UKUPNO:</t>
  </si>
  <si>
    <t>6.</t>
  </si>
  <si>
    <t>ZAVRŠNI VODOVODNI  RADOVI</t>
  </si>
  <si>
    <t>6.1.</t>
  </si>
  <si>
    <t>Tlačna proba za vodoopskrbni cjevovod</t>
  </si>
  <si>
    <t>prema DIN-u 4279 sa 1,3 PN, uključivo sva potrebna oprema  kao i svi pripremni radovi i radovi tlačne probe. Kanal se komisijski preuzima nakon tlačne probe za provjeru    vodonepropusnosti ugrađene cijevi. Ispitivanje se vrši ispitnim tlakom koji je 30 % veći od radnog u trajanju od 2 sata, a prema slijedećim uputstvima.</t>
  </si>
  <si>
    <t>- ako cjevovod nije moguće ispitati odjednom, mora se ispitati po dionicama. U tom slučaju moraju se spojna mjesta između pojedinih dionica ispitati na nepropusnost skupnim ispitivanjem.</t>
  </si>
  <si>
    <t>- ispitivanje se uglavnom vrši na dionicama dužine do 500 m. Ako se javljaju velike visinske razlike, moraju se izabrati takve dužine dionica da se prilikom ispitivanja u najvišoj točki cjevovoda ostvari bar radni pritisak.</t>
  </si>
  <si>
    <t>- prije punjenja vodom, cjevovod mora biti kompletno usidren na svim horizontalnim i vertikalnim krivinama, koljenima i račvama da se smanji pomicanje, a time i mogućnost propuštanja na spojevima za vrijeme ispitivanja i u kasnijoj eksploataciji cjevovoda</t>
  </si>
  <si>
    <t> Punjenje cjevovoda:</t>
  </si>
  <si>
    <t>Cjevovod se mora napuniti vodom i iz njega mora biti ispušten sav zrak.</t>
  </si>
  <si>
    <t>Mjerenje tlaka ispitivanja i porast zapremine:</t>
  </si>
  <si>
    <t>Za ispitivanje se upotrebljavaju provjereni manometri koji imaju takvu podjelu da se može očitati promjena pritiska od 0.1 bar. Preporučamo dva mjerna instrumenta od kojih jedan registrira tlak, a drugi je kontrolni. Manometar se obično postavlja na najnižoj točki ispitine dionice.</t>
  </si>
  <si>
    <t>Propuštanje:</t>
  </si>
  <si>
    <t>Ako se na ispitnim dionicama cjevovoda pokažu mjesta koja propuštaju (kapljice, mlazevi i sl.) mora se ispitivanje prekinuti i dionice isprazniti. Ispitivanje se može ponoviti nakon otklanjanja nedostataka.</t>
  </si>
  <si>
    <t>Tlačnoj probi mora biti prisutan nadzorni inženjer.</t>
  </si>
  <si>
    <t>6.3.</t>
  </si>
  <si>
    <t>Izrada križanja vodovodne cijevi s prometnicama</t>
  </si>
  <si>
    <t>Ispod trupa ceste izvršiti bušenje s provlačenjem zaštitne cijevi. Pri izradi jama za bušaču garnituru poštivati uvjete Hrvatskih cesta i Županijskih cesta kako ne bi došlo do negativnog utjecaja izvođenja radova na cestu uslijed slijeganja.</t>
  </si>
  <si>
    <t>Nakon polaganja zaštitne cijevi, kroz istu se provlači tlačna cijev, te se zaštičuje koncentričnim izolatorom tipa kao MONTER za ulačenje vodovodne cijevi u zaštitnu cijev</t>
  </si>
  <si>
    <t>Krajevi zaštitne cijevi moraju biti udaljeni min. 1 m od ruba cestovnog jarka ili nožice nasipa ceste.</t>
  </si>
  <si>
    <t>Nakon provlačenja tlačne cijevi otvor na zaštitnoj cijevi se zatvara specijalnim brtvenim kapama ovisno o profilima cijevi.</t>
  </si>
  <si>
    <t>Stavka obuhvaća nabavu, transport i ugradnju sveg potrebitog materijala za izvedbu, uključujući opremu i radove.</t>
  </si>
  <si>
    <t xml:space="preserve"> Iskopi, zatrpavanje jame i odvoz zemlje uključiti u cijenu.</t>
  </si>
  <si>
    <t xml:space="preserve"> Obračun po m´</t>
  </si>
  <si>
    <t>Bušenje za zašt.cijev 204x5.0mm</t>
  </si>
  <si>
    <t>ZAVRŠNI VODOVODNI RADOVI UKUPNO:</t>
  </si>
  <si>
    <t>REKAPITULACIJA RADOVA</t>
  </si>
  <si>
    <t>UKUPNO :</t>
  </si>
  <si>
    <t>SVEUKUPNO :</t>
  </si>
  <si>
    <t>PDV - 25%</t>
  </si>
  <si>
    <t>Građevina : VODOVODNA mreža naselja Donji Bogićevci faza II,           OZ PR : 31/09-V,</t>
  </si>
  <si>
    <t>cijena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</si>
</sst>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name val="Arial"/>
      <family val="2"/>
      <charset val="238"/>
    </font>
    <font>
      <b/>
      <sz val="10"/>
      <name val="Arial"/>
      <family val="2"/>
      <charset val="238"/>
    </font>
    <font>
      <b/>
      <sz val="11"/>
      <name val="Arial"/>
      <family val="2"/>
      <charset val="238"/>
    </font>
    <font>
      <b/>
      <sz val="12"/>
      <name val="Arial"/>
      <family val="2"/>
      <charset val="238"/>
    </font>
    <font>
      <b/>
      <i/>
      <sz val="10"/>
      <name val="Arial"/>
      <family val="2"/>
      <charset val="238"/>
    </font>
    <font>
      <i/>
      <sz val="10"/>
      <name val="Arial"/>
      <family val="2"/>
      <charset val="238"/>
    </font>
    <font>
      <sz val="14"/>
      <name val="Arial"/>
      <family val="2"/>
      <charset val="238"/>
    </font>
    <font>
      <b/>
      <sz val="14"/>
      <name val="Arial"/>
      <family val="2"/>
      <charset val="238"/>
    </font>
    <font>
      <sz val="12"/>
      <name val="Arial"/>
      <family val="2"/>
      <charset val="238"/>
    </font>
  </fonts>
  <fills count="2">
    <fill>
      <patternFill patternType="none"/>
    </fill>
    <fill>
      <patternFill patternType="gray125"/>
    </fill>
  </fills>
  <borders count="9">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cellStyleXfs>
  <cellXfs count="134">
    <xf numFmtId="0" fontId="0" fillId="0" borderId="0" xfId="0"/>
    <xf numFmtId="49" fontId="0" fillId="0" borderId="0" xfId="0" applyNumberFormat="1" applyAlignment="1">
      <alignment horizontal="left" vertical="top"/>
    </xf>
    <xf numFmtId="0" fontId="0" fillId="0" borderId="0" xfId="0" applyAlignment="1">
      <alignment wrapText="1"/>
    </xf>
    <xf numFmtId="0" fontId="0" fillId="0" borderId="0" xfId="0" applyAlignment="1">
      <alignment horizontal="center"/>
    </xf>
    <xf numFmtId="4" fontId="0" fillId="0" borderId="0" xfId="0" applyNumberFormat="1"/>
    <xf numFmtId="49" fontId="1" fillId="0" borderId="1" xfId="0" applyNumberFormat="1" applyFont="1" applyBorder="1" applyAlignment="1">
      <alignment horizontal="left" vertical="top"/>
    </xf>
    <xf numFmtId="4" fontId="0" fillId="0" borderId="2" xfId="0" applyNumberFormat="1"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0" xfId="0" applyFont="1" applyAlignment="1">
      <alignment horizontal="center"/>
    </xf>
    <xf numFmtId="49" fontId="0" fillId="0" borderId="4" xfId="0" applyNumberFormat="1" applyFont="1" applyBorder="1" applyAlignment="1">
      <alignment horizontal="center" vertical="top"/>
    </xf>
    <xf numFmtId="4" fontId="0" fillId="0" borderId="0" xfId="0" applyNumberFormat="1" applyBorder="1"/>
    <xf numFmtId="0" fontId="0" fillId="0" borderId="0" xfId="0" applyBorder="1"/>
    <xf numFmtId="0" fontId="0" fillId="0" borderId="5" xfId="0" applyBorder="1"/>
    <xf numFmtId="49" fontId="0" fillId="0" borderId="6" xfId="0" applyNumberFormat="1" applyFont="1" applyBorder="1" applyAlignment="1">
      <alignment horizontal="center" vertical="top"/>
    </xf>
    <xf numFmtId="4" fontId="0" fillId="0" borderId="7" xfId="0" applyNumberFormat="1" applyBorder="1"/>
    <xf numFmtId="0" fontId="0" fillId="0" borderId="7" xfId="0" applyBorder="1"/>
    <xf numFmtId="0" fontId="0" fillId="0" borderId="8" xfId="0" applyBorder="1"/>
    <xf numFmtId="49" fontId="0" fillId="0" borderId="0" xfId="0" applyNumberFormat="1" applyFont="1" applyAlignment="1">
      <alignment horizontal="center" vertical="top"/>
    </xf>
    <xf numFmtId="0" fontId="0" fillId="0" borderId="0" xfId="0" applyFont="1" applyAlignment="1">
      <alignment horizontal="center" wrapText="1"/>
    </xf>
    <xf numFmtId="0" fontId="2" fillId="0" borderId="2" xfId="0" applyFont="1" applyBorder="1" applyAlignment="1">
      <alignment wrapText="1"/>
    </xf>
    <xf numFmtId="0" fontId="0" fillId="0" borderId="2" xfId="0" applyBorder="1" applyAlignment="1">
      <alignment horizontal="center"/>
    </xf>
    <xf numFmtId="0" fontId="0" fillId="0" borderId="2" xfId="0" applyBorder="1"/>
    <xf numFmtId="4" fontId="0" fillId="0" borderId="2" xfId="0" applyNumberFormat="1" applyBorder="1"/>
    <xf numFmtId="0" fontId="0" fillId="0" borderId="3" xfId="0" applyBorder="1"/>
    <xf numFmtId="49" fontId="1" fillId="0" borderId="6" xfId="0" applyNumberFormat="1" applyFont="1" applyBorder="1" applyAlignment="1">
      <alignment horizontal="center" vertical="top"/>
    </xf>
    <xf numFmtId="0" fontId="1" fillId="0" borderId="7" xfId="0" applyFont="1" applyBorder="1" applyAlignment="1">
      <alignment horizontal="center" wrapText="1"/>
    </xf>
    <xf numFmtId="0" fontId="1" fillId="0" borderId="7" xfId="0" applyFont="1" applyBorder="1" applyAlignment="1">
      <alignment horizontal="center"/>
    </xf>
    <xf numFmtId="0" fontId="1" fillId="0" borderId="7" xfId="0" applyFont="1" applyBorder="1"/>
    <xf numFmtId="0" fontId="1" fillId="0" borderId="8" xfId="0" applyFont="1" applyBorder="1"/>
    <xf numFmtId="4" fontId="0" fillId="0" borderId="0" xfId="0" applyNumberFormat="1" applyFont="1" applyAlignment="1">
      <alignment horizontal="center"/>
    </xf>
    <xf numFmtId="49" fontId="3" fillId="0" borderId="0" xfId="0" applyNumberFormat="1" applyFont="1" applyAlignment="1">
      <alignment horizontal="left" vertical="top"/>
    </xf>
    <xf numFmtId="0" fontId="3" fillId="0" borderId="0" xfId="0" applyFont="1" applyAlignment="1">
      <alignment wrapText="1"/>
    </xf>
    <xf numFmtId="49" fontId="1" fillId="0" borderId="0" xfId="0" applyNumberFormat="1" applyFont="1" applyAlignment="1">
      <alignment horizontal="left" vertical="top"/>
    </xf>
    <xf numFmtId="0" fontId="1" fillId="0" borderId="0" xfId="0" applyFont="1" applyAlignment="1">
      <alignment wrapText="1"/>
    </xf>
    <xf numFmtId="2" fontId="0" fillId="0" borderId="0" xfId="0" applyNumberFormat="1"/>
    <xf numFmtId="0" fontId="1" fillId="0" borderId="0" xfId="0" applyFont="1" applyAlignment="1">
      <alignment horizontal="right"/>
    </xf>
    <xf numFmtId="0" fontId="0" fillId="0" borderId="0" xfId="0" applyFont="1" applyAlignment="1">
      <alignment horizontal="left" wrapText="1" indent="1"/>
    </xf>
    <xf numFmtId="0" fontId="1" fillId="0" borderId="0" xfId="0" applyFont="1" applyAlignment="1">
      <alignment horizontal="center"/>
    </xf>
    <xf numFmtId="2" fontId="1" fillId="0" borderId="0" xfId="0" applyNumberFormat="1" applyFont="1"/>
    <xf numFmtId="49" fontId="0" fillId="0" borderId="0" xfId="0" applyNumberFormat="1" applyBorder="1" applyAlignment="1">
      <alignment horizontal="left" vertical="top"/>
    </xf>
    <xf numFmtId="0" fontId="0" fillId="0" borderId="0" xfId="0" applyBorder="1" applyAlignment="1">
      <alignment wrapText="1"/>
    </xf>
    <xf numFmtId="0" fontId="0" fillId="0" borderId="0" xfId="0" applyBorder="1" applyAlignment="1">
      <alignment horizontal="center"/>
    </xf>
    <xf numFmtId="2" fontId="0" fillId="0" borderId="0" xfId="0" applyNumberFormat="1" applyBorder="1"/>
    <xf numFmtId="49" fontId="1" fillId="0" borderId="0" xfId="0" applyNumberFormat="1" applyFont="1" applyBorder="1" applyAlignment="1">
      <alignment horizontal="left" vertical="top"/>
    </xf>
    <xf numFmtId="49" fontId="2" fillId="0" borderId="1" xfId="0" applyNumberFormat="1" applyFont="1" applyBorder="1" applyAlignment="1">
      <alignment horizontal="left" wrapText="1"/>
    </xf>
    <xf numFmtId="0" fontId="2" fillId="0" borderId="2" xfId="0" applyFont="1" applyBorder="1"/>
    <xf numFmtId="0" fontId="1" fillId="0" borderId="2" xfId="0" applyFont="1" applyBorder="1" applyAlignment="1">
      <alignment horizontal="center"/>
    </xf>
    <xf numFmtId="2" fontId="1" fillId="0" borderId="2" xfId="0" applyNumberFormat="1" applyFont="1" applyBorder="1"/>
    <xf numFmtId="49" fontId="1" fillId="0" borderId="6" xfId="0" applyNumberFormat="1" applyFont="1" applyBorder="1" applyAlignment="1">
      <alignment horizontal="left" wrapText="1"/>
    </xf>
    <xf numFmtId="2" fontId="1" fillId="0" borderId="7" xfId="0" applyNumberFormat="1" applyFont="1" applyBorder="1"/>
    <xf numFmtId="49" fontId="1" fillId="0" borderId="0" xfId="0" applyNumberFormat="1" applyFont="1" applyAlignment="1">
      <alignment horizontal="left" wrapText="1"/>
    </xf>
    <xf numFmtId="0" fontId="1" fillId="0" borderId="0" xfId="0" applyFont="1"/>
    <xf numFmtId="49" fontId="2" fillId="0" borderId="0" xfId="0" applyNumberFormat="1" applyFont="1" applyAlignment="1">
      <alignment horizontal="left" vertical="top"/>
    </xf>
    <xf numFmtId="0" fontId="2"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0" fillId="0" borderId="0" xfId="0" applyFont="1" applyAlignment="1">
      <alignment wrapText="1"/>
    </xf>
    <xf numFmtId="4" fontId="0" fillId="0" borderId="0" xfId="0" applyNumberFormat="1" applyFont="1" applyBorder="1" applyAlignment="1">
      <alignment horizontal="center"/>
    </xf>
    <xf numFmtId="0" fontId="0" fillId="0" borderId="0" xfId="0" applyFont="1" applyBorder="1" applyAlignment="1">
      <alignment horizontal="center"/>
    </xf>
    <xf numFmtId="4" fontId="1" fillId="0" borderId="0" xfId="0" applyNumberFormat="1" applyFont="1"/>
    <xf numFmtId="49" fontId="1" fillId="0" borderId="0" xfId="0" applyNumberFormat="1" applyFont="1" applyAlignment="1">
      <alignment horizontal="left" vertical="top" wrapText="1"/>
    </xf>
    <xf numFmtId="49" fontId="3" fillId="0" borderId="1" xfId="0" applyNumberFormat="1" applyFont="1" applyBorder="1" applyAlignment="1">
      <alignment horizontal="left" wrapText="1"/>
    </xf>
    <xf numFmtId="0" fontId="3" fillId="0" borderId="2" xfId="0" applyFont="1" applyBorder="1"/>
    <xf numFmtId="0" fontId="6" fillId="0" borderId="2" xfId="0" applyFont="1" applyBorder="1" applyAlignment="1">
      <alignment horizontal="center"/>
    </xf>
    <xf numFmtId="0" fontId="6" fillId="0" borderId="2" xfId="0" applyFont="1" applyBorder="1"/>
    <xf numFmtId="4" fontId="6" fillId="0" borderId="2" xfId="0" applyNumberFormat="1" applyFont="1" applyBorder="1"/>
    <xf numFmtId="0" fontId="1" fillId="0" borderId="0" xfId="0" applyFont="1" applyAlignment="1">
      <alignment vertical="top"/>
    </xf>
    <xf numFmtId="0" fontId="0" fillId="0" borderId="0" xfId="0" applyAlignment="1">
      <alignment vertical="top"/>
    </xf>
    <xf numFmtId="4" fontId="0" fillId="0" borderId="0" xfId="0" applyNumberFormat="1" applyFont="1"/>
    <xf numFmtId="0" fontId="0" fillId="0" borderId="0" xfId="0" applyFont="1"/>
    <xf numFmtId="4" fontId="1" fillId="0" borderId="0" xfId="0" applyNumberFormat="1" applyFont="1" applyBorder="1"/>
    <xf numFmtId="0" fontId="1" fillId="0" borderId="0" xfId="0" applyFont="1" applyBorder="1"/>
    <xf numFmtId="49" fontId="2" fillId="0" borderId="1" xfId="0" applyNumberFormat="1" applyFont="1" applyBorder="1" applyAlignment="1">
      <alignment horizontal="left" vertical="top"/>
    </xf>
    <xf numFmtId="0" fontId="2" fillId="0" borderId="2" xfId="0" applyFont="1" applyBorder="1" applyAlignment="1"/>
    <xf numFmtId="0" fontId="1" fillId="0" borderId="2" xfId="0" applyFont="1" applyBorder="1"/>
    <xf numFmtId="49" fontId="1" fillId="0" borderId="6" xfId="0" applyNumberFormat="1" applyFont="1" applyBorder="1" applyAlignment="1">
      <alignment horizontal="left" vertical="top"/>
    </xf>
    <xf numFmtId="0" fontId="1" fillId="0" borderId="7" xfId="0" applyFont="1" applyBorder="1" applyAlignment="1"/>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164" fontId="1" fillId="0" borderId="0" xfId="0" applyNumberFormat="1" applyFont="1"/>
    <xf numFmtId="0" fontId="1" fillId="0" borderId="0" xfId="0" applyFont="1" applyAlignment="1">
      <alignment horizontal="center" wrapText="1"/>
    </xf>
    <xf numFmtId="0" fontId="2" fillId="0" borderId="2"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left"/>
    </xf>
    <xf numFmtId="49" fontId="1" fillId="0" borderId="0" xfId="0" applyNumberFormat="1" applyFont="1" applyBorder="1" applyAlignment="1">
      <alignment horizontal="left" wrapText="1"/>
    </xf>
    <xf numFmtId="2" fontId="1" fillId="0" borderId="0" xfId="0" applyNumberFormat="1" applyFont="1" applyBorder="1"/>
    <xf numFmtId="164" fontId="0" fillId="0" borderId="0" xfId="0" applyNumberFormat="1"/>
    <xf numFmtId="4" fontId="1" fillId="0" borderId="2" xfId="0" applyNumberFormat="1" applyFont="1" applyBorder="1"/>
    <xf numFmtId="49" fontId="2" fillId="0" borderId="6" xfId="0" applyNumberFormat="1" applyFont="1" applyBorder="1" applyAlignment="1">
      <alignment horizontal="left" vertical="top"/>
    </xf>
    <xf numFmtId="0" fontId="2" fillId="0" borderId="7" xfId="0" applyFont="1" applyBorder="1" applyAlignment="1">
      <alignment horizontal="left"/>
    </xf>
    <xf numFmtId="4" fontId="1" fillId="0" borderId="7" xfId="0" applyNumberFormat="1" applyFont="1" applyBorder="1"/>
    <xf numFmtId="49" fontId="8" fillId="0" borderId="0" xfId="0" applyNumberFormat="1" applyFont="1" applyAlignment="1">
      <alignment horizontal="left" vertical="top"/>
    </xf>
    <xf numFmtId="0" fontId="8" fillId="0" borderId="0" xfId="0" applyFont="1" applyAlignment="1">
      <alignment wrapText="1"/>
    </xf>
    <xf numFmtId="49" fontId="3" fillId="0" borderId="0" xfId="0" applyNumberFormat="1" applyFont="1" applyAlignment="1">
      <alignment horizontal="center" vertical="top"/>
    </xf>
    <xf numFmtId="0" fontId="3" fillId="0" borderId="0" xfId="0" applyFont="1" applyBorder="1" applyAlignment="1">
      <alignment wrapText="1"/>
    </xf>
    <xf numFmtId="0" fontId="2" fillId="0" borderId="0" xfId="0" applyFont="1" applyBorder="1" applyAlignment="1">
      <alignment horizontal="left"/>
    </xf>
    <xf numFmtId="0" fontId="0" fillId="0" borderId="0" xfId="0" applyBorder="1" applyAlignment="1">
      <alignment vertical="top"/>
    </xf>
    <xf numFmtId="0" fontId="0" fillId="0" borderId="1" xfId="0" applyBorder="1" applyAlignment="1">
      <alignment wrapText="1"/>
    </xf>
    <xf numFmtId="0" fontId="3" fillId="0" borderId="4" xfId="0" applyFont="1" applyBorder="1" applyAlignment="1">
      <alignment horizontal="right" wrapText="1"/>
    </xf>
    <xf numFmtId="2" fontId="0" fillId="0" borderId="5" xfId="0" applyNumberFormat="1" applyBorder="1"/>
    <xf numFmtId="0" fontId="1" fillId="0" borderId="4" xfId="0" applyFont="1" applyBorder="1" applyAlignment="1">
      <alignment horizontal="right" wrapText="1"/>
    </xf>
    <xf numFmtId="0" fontId="7" fillId="0" borderId="6" xfId="0" applyFont="1" applyBorder="1" applyAlignment="1">
      <alignment horizontal="right" wrapText="1"/>
    </xf>
    <xf numFmtId="0" fontId="0" fillId="0" borderId="7" xfId="0" applyBorder="1" applyAlignment="1">
      <alignment horizontal="center"/>
    </xf>
    <xf numFmtId="2" fontId="0" fillId="0" borderId="8" xfId="0" applyNumberFormat="1" applyBorder="1"/>
    <xf numFmtId="0" fontId="8" fillId="0" borderId="0" xfId="0" applyFont="1" applyAlignment="1">
      <alignment horizontal="center"/>
    </xf>
    <xf numFmtId="0" fontId="8" fillId="0" borderId="0" xfId="0" applyFont="1"/>
    <xf numFmtId="4" fontId="8" fillId="0" borderId="0" xfId="0" applyNumberFormat="1" applyFont="1"/>
    <xf numFmtId="0" fontId="0" fillId="0" borderId="0" xfId="0" applyAlignment="1"/>
    <xf numFmtId="0" fontId="0" fillId="0" borderId="0" xfId="0" applyFont="1" applyBorder="1" applyAlignment="1">
      <alignment horizontal="left" wrapText="1"/>
    </xf>
    <xf numFmtId="2" fontId="0" fillId="0" borderId="3" xfId="0" applyNumberFormat="1" applyFont="1" applyBorder="1" applyAlignment="1">
      <alignment horizontal="center"/>
    </xf>
    <xf numFmtId="2" fontId="0" fillId="0" borderId="3" xfId="0" applyNumberFormat="1" applyBorder="1"/>
    <xf numFmtId="2" fontId="0" fillId="0" borderId="0" xfId="0" applyNumberFormat="1" applyFont="1" applyBorder="1" applyAlignment="1">
      <alignment horizontal="center"/>
    </xf>
    <xf numFmtId="2" fontId="6" fillId="0" borderId="3" xfId="0" applyNumberFormat="1" applyFont="1" applyBorder="1"/>
    <xf numFmtId="49" fontId="0" fillId="0" borderId="0" xfId="0" applyNumberFormat="1" applyFont="1" applyBorder="1" applyAlignment="1">
      <alignment horizontal="center" vertical="top"/>
    </xf>
    <xf numFmtId="49" fontId="0" fillId="0" borderId="0" xfId="0" applyNumberFormat="1" applyAlignment="1" applyProtection="1">
      <alignment horizontal="left" vertical="top"/>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2" fontId="0" fillId="0" borderId="0" xfId="0" applyNumberFormat="1" applyProtection="1">
      <protection locked="0"/>
    </xf>
    <xf numFmtId="49" fontId="1" fillId="0" borderId="0" xfId="0" applyNumberFormat="1" applyFont="1" applyAlignment="1" applyProtection="1">
      <alignment horizontal="left" vertical="top"/>
      <protection locked="0"/>
    </xf>
    <xf numFmtId="0" fontId="1" fillId="0" borderId="0" xfId="0" applyFont="1" applyAlignment="1" applyProtection="1">
      <alignment horizontal="center"/>
      <protection locked="0"/>
    </xf>
    <xf numFmtId="2" fontId="1" fillId="0" borderId="0" xfId="0" applyNumberFormat="1" applyFont="1" applyProtection="1">
      <protection locked="0"/>
    </xf>
    <xf numFmtId="4" fontId="0" fillId="0" borderId="0" xfId="0" applyNumberFormat="1" applyProtection="1">
      <protection locked="0"/>
    </xf>
    <xf numFmtId="4" fontId="1" fillId="0" borderId="0" xfId="0" applyNumberFormat="1" applyFont="1" applyProtection="1">
      <protection locked="0"/>
    </xf>
    <xf numFmtId="4" fontId="0" fillId="0" borderId="0" xfId="0" applyNumberFormat="1" applyBorder="1" applyProtection="1">
      <protection locked="0"/>
    </xf>
    <xf numFmtId="4" fontId="1" fillId="0" borderId="0" xfId="0" applyNumberFormat="1" applyFont="1" applyBorder="1" applyProtection="1">
      <protection locked="0"/>
    </xf>
    <xf numFmtId="0" fontId="0" fillId="0" borderId="7" xfId="0" applyFont="1" applyBorder="1" applyAlignment="1">
      <alignment horizontal="left" wrapText="1"/>
    </xf>
    <xf numFmtId="0" fontId="7" fillId="0" borderId="0" xfId="0" applyFont="1" applyBorder="1" applyAlignment="1">
      <alignment horizontal="center"/>
    </xf>
    <xf numFmtId="49" fontId="1" fillId="0" borderId="1" xfId="0" applyNumberFormat="1" applyFont="1" applyBorder="1" applyAlignment="1">
      <alignment horizontal="left" vertical="top"/>
    </xf>
    <xf numFmtId="0" fontId="0" fillId="0" borderId="0" xfId="0" applyFont="1" applyBorder="1" applyAlignment="1">
      <alignment horizontal="left" wrapText="1"/>
    </xf>
    <xf numFmtId="0" fontId="1" fillId="0" borderId="0" xfId="0" applyFont="1" applyBorder="1" applyAlignment="1">
      <alignment horizontal="center" wrapText="1"/>
    </xf>
    <xf numFmtId="0" fontId="1" fillId="0" borderId="5" xfId="0" applyFont="1" applyBorder="1" applyAlignment="1">
      <alignment horizontal="center" wrapText="1"/>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2"/>
  <sheetViews>
    <sheetView tabSelected="1" topLeftCell="A183" zoomScaleNormal="100" zoomScaleSheetLayoutView="100" workbookViewId="0">
      <selection activeCell="E188" sqref="E188"/>
    </sheetView>
  </sheetViews>
  <sheetFormatPr defaultRowHeight="12.75" x14ac:dyDescent="0.2"/>
  <cols>
    <col min="1" max="1" width="4" style="1" customWidth="1"/>
    <col min="2" max="2" width="50.140625" style="2" customWidth="1"/>
    <col min="3" max="3" width="7.140625" style="3" customWidth="1"/>
    <col min="4" max="4" width="7.7109375" customWidth="1"/>
    <col min="5" max="5" width="9.28515625" style="4" customWidth="1"/>
    <col min="6" max="6" width="0" style="4" hidden="1" customWidth="1"/>
    <col min="7" max="9" width="0" hidden="1" customWidth="1"/>
    <col min="10" max="10" width="14.42578125" customWidth="1"/>
    <col min="12" max="12" width="9.5703125" customWidth="1"/>
    <col min="14" max="14" width="19.140625" customWidth="1"/>
  </cols>
  <sheetData>
    <row r="1" spans="1:10" s="9" customFormat="1" x14ac:dyDescent="0.2">
      <c r="A1" s="130" t="s">
        <v>0</v>
      </c>
      <c r="B1" s="130"/>
      <c r="C1" s="130"/>
      <c r="D1" s="130"/>
      <c r="E1" s="130"/>
      <c r="F1" s="6"/>
      <c r="G1" s="7"/>
      <c r="H1" s="7"/>
      <c r="I1" s="7"/>
      <c r="J1" s="8"/>
    </row>
    <row r="2" spans="1:10" ht="12.75" customHeight="1" x14ac:dyDescent="0.2">
      <c r="A2" s="10"/>
      <c r="B2" s="131" t="s">
        <v>1</v>
      </c>
      <c r="C2" s="131"/>
      <c r="D2" s="131"/>
      <c r="E2" s="131"/>
      <c r="F2" s="11"/>
      <c r="G2" s="12"/>
      <c r="H2" s="12"/>
      <c r="I2" s="12"/>
      <c r="J2" s="13"/>
    </row>
    <row r="3" spans="1:10" ht="12.75" customHeight="1" x14ac:dyDescent="0.2">
      <c r="A3" s="10"/>
      <c r="B3" s="132" t="s">
        <v>274</v>
      </c>
      <c r="C3" s="132"/>
      <c r="D3" s="132"/>
      <c r="E3" s="132"/>
      <c r="F3" s="132"/>
      <c r="G3" s="132"/>
      <c r="H3" s="132"/>
      <c r="I3" s="132"/>
      <c r="J3" s="133"/>
    </row>
    <row r="4" spans="1:10" ht="12.75" customHeight="1" x14ac:dyDescent="0.2">
      <c r="A4" s="14"/>
      <c r="B4" s="128" t="s">
        <v>2</v>
      </c>
      <c r="C4" s="128"/>
      <c r="D4" s="128"/>
      <c r="E4" s="128"/>
      <c r="F4" s="15"/>
      <c r="G4" s="16"/>
      <c r="H4" s="16"/>
      <c r="I4" s="16"/>
      <c r="J4" s="17"/>
    </row>
    <row r="5" spans="1:10" x14ac:dyDescent="0.2">
      <c r="A5" s="18"/>
      <c r="B5" s="19"/>
      <c r="C5" s="9"/>
      <c r="D5" s="9"/>
      <c r="E5"/>
    </row>
    <row r="6" spans="1:10" ht="15" x14ac:dyDescent="0.25">
      <c r="A6" s="5"/>
      <c r="B6" s="20" t="s">
        <v>3</v>
      </c>
      <c r="C6" s="21"/>
      <c r="D6" s="22"/>
      <c r="E6" s="22"/>
      <c r="F6" s="23"/>
      <c r="G6" s="22"/>
      <c r="H6" s="22"/>
      <c r="I6" s="22"/>
      <c r="J6" s="24"/>
    </row>
    <row r="7" spans="1:10" x14ac:dyDescent="0.2">
      <c r="A7" s="25" t="s">
        <v>4</v>
      </c>
      <c r="B7" s="26" t="s">
        <v>5</v>
      </c>
      <c r="C7" s="27" t="s">
        <v>6</v>
      </c>
      <c r="D7" s="27" t="s">
        <v>7</v>
      </c>
      <c r="E7" s="28" t="s">
        <v>275</v>
      </c>
      <c r="F7" s="15"/>
      <c r="G7" s="16"/>
      <c r="H7" s="16"/>
      <c r="I7" s="16"/>
      <c r="J7" s="29" t="s">
        <v>8</v>
      </c>
    </row>
    <row r="8" spans="1:10" x14ac:dyDescent="0.2">
      <c r="A8" s="18"/>
      <c r="B8" s="19"/>
      <c r="C8" s="9"/>
      <c r="D8" s="9"/>
      <c r="E8" s="30"/>
    </row>
    <row r="9" spans="1:10" ht="15.75" x14ac:dyDescent="0.25">
      <c r="A9" s="31" t="s">
        <v>9</v>
      </c>
      <c r="B9" s="32" t="s">
        <v>3</v>
      </c>
      <c r="J9" s="35"/>
    </row>
    <row r="10" spans="1:10" x14ac:dyDescent="0.2">
      <c r="A10" s="33"/>
      <c r="J10" s="35"/>
    </row>
    <row r="11" spans="1:10" x14ac:dyDescent="0.2">
      <c r="A11" s="33" t="s">
        <v>10</v>
      </c>
      <c r="B11" s="34" t="s">
        <v>11</v>
      </c>
      <c r="J11" s="35"/>
    </row>
    <row r="12" spans="1:10" x14ac:dyDescent="0.2">
      <c r="A12" s="33"/>
      <c r="J12" s="35"/>
    </row>
    <row r="13" spans="1:10" ht="89.25" x14ac:dyDescent="0.2">
      <c r="A13" s="33"/>
      <c r="B13" s="2" t="s">
        <v>12</v>
      </c>
      <c r="J13" s="35"/>
    </row>
    <row r="14" spans="1:10" ht="76.5" x14ac:dyDescent="0.2">
      <c r="A14" s="33"/>
      <c r="B14" s="2" t="s">
        <v>13</v>
      </c>
      <c r="D14" s="35"/>
      <c r="J14" s="35"/>
    </row>
    <row r="15" spans="1:10" x14ac:dyDescent="0.2">
      <c r="A15" s="33"/>
      <c r="D15" s="35"/>
      <c r="J15" s="35"/>
    </row>
    <row r="16" spans="1:10" x14ac:dyDescent="0.2">
      <c r="A16" s="33"/>
      <c r="B16" s="36" t="s">
        <v>14</v>
      </c>
      <c r="D16" s="35">
        <v>1</v>
      </c>
      <c r="E16" s="124"/>
      <c r="J16" s="35">
        <f>E16*D16</f>
        <v>0</v>
      </c>
    </row>
    <row r="17" spans="1:10" x14ac:dyDescent="0.2">
      <c r="A17" s="33"/>
      <c r="D17" s="35"/>
      <c r="J17" s="35"/>
    </row>
    <row r="18" spans="1:10" x14ac:dyDescent="0.2">
      <c r="A18" s="33" t="s">
        <v>15</v>
      </c>
      <c r="B18" s="34" t="s">
        <v>16</v>
      </c>
      <c r="D18" s="35"/>
      <c r="J18" s="35"/>
    </row>
    <row r="19" spans="1:10" x14ac:dyDescent="0.2">
      <c r="D19" s="35"/>
      <c r="J19" s="35"/>
    </row>
    <row r="20" spans="1:10" ht="38.25" x14ac:dyDescent="0.2">
      <c r="B20" s="2" t="s">
        <v>17</v>
      </c>
      <c r="D20" s="35"/>
      <c r="J20" s="35"/>
    </row>
    <row r="21" spans="1:10" ht="63.75" x14ac:dyDescent="0.2">
      <c r="B21" s="2" t="s">
        <v>18</v>
      </c>
      <c r="D21" s="35"/>
      <c r="J21" s="35"/>
    </row>
    <row r="22" spans="1:10" x14ac:dyDescent="0.2">
      <c r="B22" s="36" t="s">
        <v>14</v>
      </c>
      <c r="D22" s="35">
        <v>1</v>
      </c>
      <c r="E22" s="124"/>
      <c r="J22" s="35">
        <f>E22*D22</f>
        <v>0</v>
      </c>
    </row>
    <row r="23" spans="1:10" x14ac:dyDescent="0.2">
      <c r="D23" s="35"/>
      <c r="J23" s="35"/>
    </row>
    <row r="24" spans="1:10" x14ac:dyDescent="0.2">
      <c r="A24" s="33" t="s">
        <v>19</v>
      </c>
      <c r="B24" s="34" t="s">
        <v>20</v>
      </c>
      <c r="D24" s="35"/>
      <c r="J24" s="35"/>
    </row>
    <row r="25" spans="1:10" ht="38.25" x14ac:dyDescent="0.2">
      <c r="B25" s="2" t="s">
        <v>21</v>
      </c>
      <c r="D25" s="35"/>
      <c r="J25" s="35"/>
    </row>
    <row r="26" spans="1:10" ht="38.25" x14ac:dyDescent="0.2">
      <c r="B26" s="2" t="s">
        <v>22</v>
      </c>
      <c r="D26" s="35"/>
      <c r="J26" s="35"/>
    </row>
    <row r="27" spans="1:10" x14ac:dyDescent="0.2">
      <c r="B27" s="2" t="s">
        <v>26</v>
      </c>
      <c r="C27" s="38"/>
      <c r="D27" s="39"/>
      <c r="J27" s="35"/>
    </row>
    <row r="28" spans="1:10" x14ac:dyDescent="0.2">
      <c r="B28" s="37" t="s">
        <v>23</v>
      </c>
      <c r="C28" s="38" t="s">
        <v>24</v>
      </c>
      <c r="D28" s="39">
        <v>904.09</v>
      </c>
      <c r="E28" s="124"/>
      <c r="J28" s="35">
        <f t="shared" ref="J28:J29" si="0">E28*D28</f>
        <v>0</v>
      </c>
    </row>
    <row r="29" spans="1:10" x14ac:dyDescent="0.2">
      <c r="B29" s="37" t="s">
        <v>25</v>
      </c>
      <c r="C29" s="38" t="s">
        <v>24</v>
      </c>
      <c r="D29" s="39">
        <v>10</v>
      </c>
      <c r="E29" s="124"/>
      <c r="J29" s="35">
        <f t="shared" si="0"/>
        <v>0</v>
      </c>
    </row>
    <row r="30" spans="1:10" x14ac:dyDescent="0.2">
      <c r="D30" s="39"/>
      <c r="J30" s="35"/>
    </row>
    <row r="31" spans="1:10" s="9" customFormat="1" x14ac:dyDescent="0.2">
      <c r="A31" s="130" t="s">
        <v>0</v>
      </c>
      <c r="B31" s="130"/>
      <c r="C31" s="130"/>
      <c r="D31" s="130"/>
      <c r="E31" s="130"/>
      <c r="F31" s="6"/>
      <c r="G31" s="7"/>
      <c r="H31" s="7"/>
      <c r="I31" s="7"/>
      <c r="J31" s="112"/>
    </row>
    <row r="32" spans="1:10" ht="12.75" customHeight="1" x14ac:dyDescent="0.2">
      <c r="A32" s="10"/>
      <c r="B32" s="131" t="s">
        <v>1</v>
      </c>
      <c r="C32" s="131"/>
      <c r="D32" s="131"/>
      <c r="E32" s="131"/>
      <c r="F32" s="11"/>
      <c r="G32" s="12"/>
      <c r="H32" s="12"/>
      <c r="I32" s="12"/>
      <c r="J32" s="102"/>
    </row>
    <row r="33" spans="1:10" ht="12.75" customHeight="1" x14ac:dyDescent="0.2">
      <c r="A33" s="10"/>
      <c r="B33" s="132" t="s">
        <v>274</v>
      </c>
      <c r="C33" s="132"/>
      <c r="D33" s="132"/>
      <c r="E33" s="132"/>
      <c r="F33" s="132"/>
      <c r="G33" s="132"/>
      <c r="H33" s="132"/>
      <c r="I33" s="132"/>
      <c r="J33" s="133"/>
    </row>
    <row r="34" spans="1:10" ht="12.75" customHeight="1" x14ac:dyDescent="0.2">
      <c r="A34" s="14"/>
      <c r="B34" s="128" t="s">
        <v>2</v>
      </c>
      <c r="C34" s="128"/>
      <c r="D34" s="128"/>
      <c r="E34" s="128"/>
      <c r="F34" s="15"/>
      <c r="G34" s="16"/>
      <c r="H34" s="16"/>
      <c r="I34" s="16"/>
      <c r="J34" s="106"/>
    </row>
    <row r="35" spans="1:10" x14ac:dyDescent="0.2">
      <c r="D35" s="35"/>
      <c r="J35" s="35"/>
    </row>
    <row r="36" spans="1:10" x14ac:dyDescent="0.2">
      <c r="A36" s="117"/>
      <c r="B36" s="118"/>
      <c r="C36" s="119"/>
      <c r="D36" s="120"/>
      <c r="J36" s="35"/>
    </row>
    <row r="37" spans="1:10" ht="38.25" x14ac:dyDescent="0.2">
      <c r="A37" s="121" t="s">
        <v>27</v>
      </c>
      <c r="B37" s="118" t="s">
        <v>28</v>
      </c>
      <c r="C37" s="119"/>
      <c r="D37" s="120"/>
      <c r="J37" s="35"/>
    </row>
    <row r="38" spans="1:10" ht="25.5" x14ac:dyDescent="0.2">
      <c r="A38" s="121"/>
      <c r="B38" s="118" t="s">
        <v>29</v>
      </c>
      <c r="C38" s="119"/>
      <c r="D38" s="120"/>
      <c r="J38" s="35"/>
    </row>
    <row r="39" spans="1:10" ht="63.75" x14ac:dyDescent="0.2">
      <c r="A39" s="121"/>
      <c r="B39" s="118" t="s">
        <v>30</v>
      </c>
      <c r="C39" s="122" t="s">
        <v>24</v>
      </c>
      <c r="D39" s="123">
        <v>914.09</v>
      </c>
      <c r="E39" s="124"/>
      <c r="J39" s="35">
        <f>E39*D39</f>
        <v>0</v>
      </c>
    </row>
    <row r="40" spans="1:10" x14ac:dyDescent="0.2">
      <c r="A40" s="121"/>
      <c r="B40" s="118"/>
      <c r="C40" s="122"/>
      <c r="D40" s="123"/>
      <c r="J40" s="35"/>
    </row>
    <row r="41" spans="1:10" x14ac:dyDescent="0.2">
      <c r="A41" s="121" t="s">
        <v>31</v>
      </c>
      <c r="B41" s="118" t="s">
        <v>32</v>
      </c>
      <c r="C41" s="122" t="s">
        <v>24</v>
      </c>
      <c r="D41" s="123">
        <f>D39</f>
        <v>914.09</v>
      </c>
      <c r="E41" s="124"/>
      <c r="J41" s="35">
        <f>E41*D41</f>
        <v>0</v>
      </c>
    </row>
    <row r="42" spans="1:10" x14ac:dyDescent="0.2">
      <c r="A42" s="121"/>
      <c r="B42" s="118"/>
      <c r="C42" s="119"/>
      <c r="D42" s="120"/>
      <c r="J42" s="35"/>
    </row>
    <row r="43" spans="1:10" ht="25.5" x14ac:dyDescent="0.2">
      <c r="A43" s="121" t="s">
        <v>33</v>
      </c>
      <c r="B43" s="118" t="s">
        <v>34</v>
      </c>
      <c r="C43" s="119"/>
      <c r="D43" s="120"/>
      <c r="J43" s="35"/>
    </row>
    <row r="44" spans="1:10" ht="51" x14ac:dyDescent="0.2">
      <c r="A44" s="117"/>
      <c r="B44" s="118" t="s">
        <v>35</v>
      </c>
      <c r="C44" s="119"/>
      <c r="D44" s="120"/>
      <c r="J44" s="35"/>
    </row>
    <row r="45" spans="1:10" ht="51" x14ac:dyDescent="0.2">
      <c r="A45" s="117"/>
      <c r="B45" s="118" t="s">
        <v>36</v>
      </c>
      <c r="C45" s="119"/>
      <c r="D45" s="120"/>
      <c r="J45" s="35"/>
    </row>
    <row r="46" spans="1:10" ht="63.75" x14ac:dyDescent="0.2">
      <c r="A46" s="117"/>
      <c r="B46" s="118" t="s">
        <v>37</v>
      </c>
      <c r="C46" s="119"/>
      <c r="D46" s="120"/>
      <c r="J46" s="35"/>
    </row>
    <row r="47" spans="1:10" x14ac:dyDescent="0.2">
      <c r="A47" s="117"/>
      <c r="B47" s="118" t="s">
        <v>38</v>
      </c>
      <c r="C47" s="119"/>
      <c r="D47" s="120"/>
      <c r="J47" s="35"/>
    </row>
    <row r="48" spans="1:10" ht="25.5" x14ac:dyDescent="0.2">
      <c r="A48" s="117"/>
      <c r="B48" s="118" t="s">
        <v>39</v>
      </c>
      <c r="C48" s="122" t="s">
        <v>40</v>
      </c>
      <c r="D48" s="123">
        <v>8</v>
      </c>
      <c r="E48" s="124"/>
      <c r="J48" s="35">
        <f>E48*D48</f>
        <v>0</v>
      </c>
    </row>
    <row r="49" spans="1:10" x14ac:dyDescent="0.2">
      <c r="A49" s="117"/>
      <c r="B49" s="118"/>
      <c r="C49" s="122"/>
      <c r="D49" s="123"/>
      <c r="J49" s="35"/>
    </row>
    <row r="50" spans="1:10" ht="25.5" x14ac:dyDescent="0.2">
      <c r="A50" s="117" t="s">
        <v>41</v>
      </c>
      <c r="B50" s="118" t="s">
        <v>42</v>
      </c>
      <c r="C50" s="122"/>
      <c r="D50" s="123"/>
      <c r="J50" s="35"/>
    </row>
    <row r="51" spans="1:10" ht="25.5" x14ac:dyDescent="0.2">
      <c r="A51" s="117"/>
      <c r="B51" s="118" t="s">
        <v>43</v>
      </c>
      <c r="C51" s="122"/>
      <c r="D51" s="123"/>
      <c r="J51" s="35"/>
    </row>
    <row r="52" spans="1:10" x14ac:dyDescent="0.2">
      <c r="A52" s="117"/>
      <c r="B52" s="118" t="s">
        <v>44</v>
      </c>
      <c r="C52" s="122"/>
      <c r="D52" s="123"/>
      <c r="J52" s="35"/>
    </row>
    <row r="53" spans="1:10" x14ac:dyDescent="0.2">
      <c r="A53" s="117"/>
      <c r="B53" s="118" t="s">
        <v>45</v>
      </c>
      <c r="C53" s="122" t="s">
        <v>40</v>
      </c>
      <c r="D53" s="123">
        <v>8</v>
      </c>
      <c r="E53" s="124"/>
      <c r="J53" s="35">
        <f>E53*D53</f>
        <v>0</v>
      </c>
    </row>
    <row r="54" spans="1:10" x14ac:dyDescent="0.2">
      <c r="A54" s="117"/>
      <c r="B54" s="118"/>
      <c r="C54" s="122"/>
      <c r="D54" s="123"/>
      <c r="J54" s="35"/>
    </row>
    <row r="55" spans="1:10" ht="38.25" x14ac:dyDescent="0.2">
      <c r="A55" s="121" t="s">
        <v>46</v>
      </c>
      <c r="B55" s="118" t="s">
        <v>47</v>
      </c>
      <c r="C55" s="122"/>
      <c r="D55" s="123"/>
      <c r="J55" s="35"/>
    </row>
    <row r="56" spans="1:10" x14ac:dyDescent="0.2">
      <c r="A56" s="121"/>
      <c r="B56" s="118" t="s">
        <v>48</v>
      </c>
      <c r="C56" s="122"/>
      <c r="D56" s="123"/>
      <c r="J56" s="35"/>
    </row>
    <row r="57" spans="1:10" x14ac:dyDescent="0.2">
      <c r="A57" s="121"/>
      <c r="B57" s="118" t="s">
        <v>44</v>
      </c>
      <c r="C57" s="122"/>
      <c r="D57" s="123"/>
      <c r="J57" s="35"/>
    </row>
    <row r="58" spans="1:10" x14ac:dyDescent="0.2">
      <c r="A58" s="121"/>
      <c r="B58" s="118" t="s">
        <v>49</v>
      </c>
      <c r="C58" s="122" t="s">
        <v>50</v>
      </c>
      <c r="D58" s="123">
        <v>5</v>
      </c>
      <c r="E58" s="124"/>
      <c r="J58" s="35">
        <f>E58*D58</f>
        <v>0</v>
      </c>
    </row>
    <row r="59" spans="1:10" x14ac:dyDescent="0.2">
      <c r="A59" s="121"/>
      <c r="B59" s="118"/>
      <c r="C59" s="119"/>
      <c r="D59" s="120"/>
      <c r="J59" s="35"/>
    </row>
    <row r="60" spans="1:10" x14ac:dyDescent="0.2">
      <c r="A60" s="121"/>
      <c r="B60" s="118"/>
      <c r="C60" s="119"/>
      <c r="D60" s="120"/>
      <c r="J60" s="35"/>
    </row>
    <row r="61" spans="1:10" x14ac:dyDescent="0.2">
      <c r="A61" s="121"/>
      <c r="B61" s="118"/>
      <c r="C61" s="119"/>
      <c r="D61" s="120"/>
      <c r="J61" s="35"/>
    </row>
    <row r="62" spans="1:10" x14ac:dyDescent="0.2">
      <c r="A62" s="121"/>
      <c r="B62" s="118"/>
      <c r="C62" s="119"/>
      <c r="D62" s="120"/>
      <c r="J62" s="35"/>
    </row>
    <row r="63" spans="1:10" s="9" customFormat="1" x14ac:dyDescent="0.2">
      <c r="A63" s="130" t="s">
        <v>0</v>
      </c>
      <c r="B63" s="130"/>
      <c r="C63" s="130"/>
      <c r="D63" s="130"/>
      <c r="E63" s="130"/>
      <c r="F63" s="6"/>
      <c r="G63" s="7"/>
      <c r="H63" s="7"/>
      <c r="I63" s="7"/>
      <c r="J63" s="112"/>
    </row>
    <row r="64" spans="1:10" ht="12.75" customHeight="1" x14ac:dyDescent="0.2">
      <c r="A64" s="10"/>
      <c r="B64" s="131" t="s">
        <v>1</v>
      </c>
      <c r="C64" s="131"/>
      <c r="D64" s="131"/>
      <c r="E64" s="131"/>
      <c r="F64" s="11"/>
      <c r="G64" s="12"/>
      <c r="H64" s="12"/>
      <c r="I64" s="12"/>
      <c r="J64" s="102"/>
    </row>
    <row r="65" spans="1:10" ht="12.75" customHeight="1" x14ac:dyDescent="0.2">
      <c r="A65" s="10"/>
      <c r="B65" s="132" t="s">
        <v>274</v>
      </c>
      <c r="C65" s="132"/>
      <c r="D65" s="132"/>
      <c r="E65" s="132"/>
      <c r="F65" s="132"/>
      <c r="G65" s="132"/>
      <c r="H65" s="132"/>
      <c r="I65" s="132"/>
      <c r="J65" s="133"/>
    </row>
    <row r="66" spans="1:10" ht="12.75" customHeight="1" x14ac:dyDescent="0.2">
      <c r="A66" s="14"/>
      <c r="B66" s="128" t="s">
        <v>2</v>
      </c>
      <c r="C66" s="128"/>
      <c r="D66" s="128"/>
      <c r="E66" s="128"/>
      <c r="F66" s="15"/>
      <c r="G66" s="16"/>
      <c r="H66" s="16"/>
      <c r="I66" s="16"/>
      <c r="J66" s="106"/>
    </row>
    <row r="67" spans="1:10" x14ac:dyDescent="0.2">
      <c r="A67" s="40"/>
      <c r="B67" s="41"/>
      <c r="C67" s="42"/>
      <c r="D67" s="43"/>
      <c r="E67" s="11"/>
      <c r="F67" s="11"/>
      <c r="G67" s="12"/>
      <c r="H67" s="12"/>
      <c r="I67" s="12"/>
      <c r="J67" s="43"/>
    </row>
    <row r="68" spans="1:10" x14ac:dyDescent="0.2">
      <c r="A68" s="44"/>
      <c r="B68" s="41" t="s">
        <v>51</v>
      </c>
      <c r="C68" s="42"/>
      <c r="D68" s="43"/>
      <c r="E68" s="11"/>
      <c r="F68" s="11"/>
      <c r="G68" s="12"/>
      <c r="H68" s="12"/>
      <c r="I68" s="12"/>
      <c r="J68" s="43"/>
    </row>
    <row r="69" spans="1:10" x14ac:dyDescent="0.2">
      <c r="A69" s="33" t="s">
        <v>52</v>
      </c>
      <c r="B69" s="2" t="s">
        <v>53</v>
      </c>
      <c r="D69" s="35"/>
      <c r="E69" s="11"/>
      <c r="J69" s="35"/>
    </row>
    <row r="70" spans="1:10" ht="51" x14ac:dyDescent="0.2">
      <c r="B70" s="2" t="s">
        <v>54</v>
      </c>
      <c r="D70" s="35"/>
      <c r="J70" s="35"/>
    </row>
    <row r="71" spans="1:10" x14ac:dyDescent="0.2">
      <c r="B71" s="2" t="s">
        <v>44</v>
      </c>
      <c r="D71" s="35"/>
      <c r="J71" s="35"/>
    </row>
    <row r="72" spans="1:10" x14ac:dyDescent="0.2">
      <c r="B72" s="2" t="s">
        <v>49</v>
      </c>
      <c r="C72" s="38" t="s">
        <v>40</v>
      </c>
      <c r="D72" s="39">
        <v>8</v>
      </c>
      <c r="E72" s="124"/>
      <c r="J72" s="35">
        <f>E72*D72</f>
        <v>0</v>
      </c>
    </row>
    <row r="73" spans="1:10" x14ac:dyDescent="0.2">
      <c r="B73" s="2" t="s">
        <v>44</v>
      </c>
      <c r="D73" s="35"/>
      <c r="J73" s="35"/>
    </row>
    <row r="74" spans="1:10" ht="25.5" x14ac:dyDescent="0.2">
      <c r="A74" s="33" t="s">
        <v>55</v>
      </c>
      <c r="B74" s="2" t="s">
        <v>56</v>
      </c>
      <c r="D74" s="35"/>
      <c r="J74" s="35"/>
    </row>
    <row r="75" spans="1:10" ht="38.25" x14ac:dyDescent="0.2">
      <c r="B75" s="2" t="s">
        <v>57</v>
      </c>
      <c r="D75" s="35"/>
      <c r="J75" s="35"/>
    </row>
    <row r="76" spans="1:10" ht="51" x14ac:dyDescent="0.2">
      <c r="B76" s="2" t="s">
        <v>58</v>
      </c>
      <c r="D76" s="35"/>
      <c r="J76" s="35"/>
    </row>
    <row r="77" spans="1:10" ht="25.5" x14ac:dyDescent="0.2">
      <c r="B77" s="2" t="s">
        <v>59</v>
      </c>
      <c r="D77" s="35"/>
      <c r="J77" s="35"/>
    </row>
    <row r="78" spans="1:10" x14ac:dyDescent="0.2">
      <c r="B78" s="2" t="s">
        <v>44</v>
      </c>
      <c r="D78" s="35"/>
      <c r="J78" s="35"/>
    </row>
    <row r="79" spans="1:10" x14ac:dyDescent="0.2">
      <c r="B79" s="2" t="s">
        <v>60</v>
      </c>
      <c r="D79" s="35"/>
      <c r="J79" s="35"/>
    </row>
    <row r="80" spans="1:10" x14ac:dyDescent="0.2">
      <c r="B80" s="2" t="s">
        <v>61</v>
      </c>
      <c r="D80" s="35"/>
      <c r="J80" s="35"/>
    </row>
    <row r="81" spans="1:10" x14ac:dyDescent="0.2">
      <c r="B81" s="2" t="s">
        <v>44</v>
      </c>
      <c r="D81" s="35"/>
      <c r="J81" s="35"/>
    </row>
    <row r="82" spans="1:10" x14ac:dyDescent="0.2">
      <c r="B82" s="2" t="s">
        <v>62</v>
      </c>
      <c r="C82" s="38" t="s">
        <v>40</v>
      </c>
      <c r="D82" s="39">
        <v>8</v>
      </c>
      <c r="E82" s="124"/>
      <c r="J82" s="35">
        <f>E82*D82</f>
        <v>0</v>
      </c>
    </row>
    <row r="83" spans="1:10" x14ac:dyDescent="0.2">
      <c r="B83" s="2" t="s">
        <v>63</v>
      </c>
      <c r="C83" s="38" t="s">
        <v>40</v>
      </c>
      <c r="D83" s="39">
        <v>8</v>
      </c>
      <c r="E83" s="124"/>
      <c r="J83" s="35">
        <f>E83*D83</f>
        <v>0</v>
      </c>
    </row>
    <row r="84" spans="1:10" x14ac:dyDescent="0.2">
      <c r="B84" s="2" t="s">
        <v>44</v>
      </c>
      <c r="D84" s="35"/>
      <c r="J84" s="35"/>
    </row>
    <row r="85" spans="1:10" ht="25.5" x14ac:dyDescent="0.2">
      <c r="A85" s="33" t="s">
        <v>64</v>
      </c>
      <c r="B85" s="2" t="s">
        <v>65</v>
      </c>
      <c r="D85" s="35"/>
      <c r="J85" s="35"/>
    </row>
    <row r="86" spans="1:10" x14ac:dyDescent="0.2">
      <c r="B86" s="2" t="s">
        <v>44</v>
      </c>
      <c r="D86" s="35"/>
      <c r="J86" s="35"/>
    </row>
    <row r="87" spans="1:10" ht="38.25" x14ac:dyDescent="0.2">
      <c r="B87" s="2" t="s">
        <v>66</v>
      </c>
      <c r="D87" s="35"/>
      <c r="J87" s="35"/>
    </row>
    <row r="88" spans="1:10" x14ac:dyDescent="0.2">
      <c r="B88" s="2" t="s">
        <v>44</v>
      </c>
      <c r="D88" s="35"/>
      <c r="J88" s="35"/>
    </row>
    <row r="89" spans="1:10" x14ac:dyDescent="0.2">
      <c r="B89" s="2" t="s">
        <v>67</v>
      </c>
      <c r="C89" s="38" t="s">
        <v>24</v>
      </c>
      <c r="D89" s="39">
        <v>20</v>
      </c>
      <c r="E89" s="124"/>
      <c r="J89" s="35">
        <f>E89*D89</f>
        <v>0</v>
      </c>
    </row>
    <row r="90" spans="1:10" x14ac:dyDescent="0.2">
      <c r="C90" s="38"/>
      <c r="D90" s="39"/>
      <c r="J90" s="35"/>
    </row>
    <row r="91" spans="1:10" x14ac:dyDescent="0.2">
      <c r="C91" s="38"/>
      <c r="D91" s="39"/>
      <c r="J91" s="35"/>
    </row>
    <row r="92" spans="1:10" ht="38.25" x14ac:dyDescent="0.2">
      <c r="A92" s="33" t="s">
        <v>68</v>
      </c>
      <c r="B92" s="2" t="s">
        <v>69</v>
      </c>
      <c r="C92" s="38" t="s">
        <v>70</v>
      </c>
      <c r="D92" s="39">
        <v>35</v>
      </c>
      <c r="E92" s="124"/>
      <c r="J92" s="35">
        <f>E92*D92</f>
        <v>0</v>
      </c>
    </row>
    <row r="93" spans="1:10" x14ac:dyDescent="0.2">
      <c r="D93" s="35"/>
      <c r="J93" s="35"/>
    </row>
    <row r="94" spans="1:10" ht="15" x14ac:dyDescent="0.25">
      <c r="A94" s="45" t="s">
        <v>9</v>
      </c>
      <c r="B94" s="46" t="s">
        <v>71</v>
      </c>
      <c r="C94" s="47"/>
      <c r="D94" s="48"/>
      <c r="E94" s="23"/>
      <c r="F94" s="23"/>
      <c r="G94" s="22"/>
      <c r="H94" s="22"/>
      <c r="I94" s="22"/>
      <c r="J94" s="113">
        <f>J92+J89+J83+J82+J72+J58+J53+J48+J41+J39+J22+J16+J28+J29</f>
        <v>0</v>
      </c>
    </row>
    <row r="95" spans="1:10" x14ac:dyDescent="0.2">
      <c r="A95" s="49"/>
      <c r="B95" s="28"/>
      <c r="C95" s="27"/>
      <c r="D95" s="50"/>
      <c r="E95" s="15"/>
      <c r="F95" s="15"/>
      <c r="G95" s="16"/>
      <c r="H95" s="16"/>
      <c r="I95" s="16"/>
      <c r="J95" s="106"/>
    </row>
    <row r="96" spans="1:10" x14ac:dyDescent="0.2">
      <c r="A96" s="51"/>
      <c r="B96" s="52"/>
      <c r="C96" s="38"/>
      <c r="D96" s="39"/>
      <c r="J96" s="35"/>
    </row>
    <row r="97" spans="1:10" x14ac:dyDescent="0.2">
      <c r="A97" s="51"/>
      <c r="B97" s="52"/>
      <c r="C97" s="38"/>
      <c r="D97" s="39"/>
      <c r="J97" s="35"/>
    </row>
    <row r="98" spans="1:10" x14ac:dyDescent="0.2">
      <c r="A98" s="51"/>
      <c r="B98" s="52"/>
      <c r="C98" s="38"/>
      <c r="D98" s="39"/>
      <c r="J98" s="35"/>
    </row>
    <row r="99" spans="1:10" x14ac:dyDescent="0.2">
      <c r="A99" s="51"/>
      <c r="B99" s="52"/>
      <c r="C99" s="38"/>
      <c r="D99" s="39"/>
      <c r="J99" s="35"/>
    </row>
    <row r="100" spans="1:10" x14ac:dyDescent="0.2">
      <c r="A100" s="51"/>
      <c r="B100" s="52"/>
      <c r="C100" s="38"/>
      <c r="D100" s="39"/>
      <c r="J100" s="35"/>
    </row>
    <row r="101" spans="1:10" x14ac:dyDescent="0.2">
      <c r="A101" s="51"/>
      <c r="B101" s="52"/>
      <c r="C101" s="38"/>
      <c r="D101" s="39"/>
      <c r="J101" s="35"/>
    </row>
    <row r="102" spans="1:10" s="9" customFormat="1" x14ac:dyDescent="0.2">
      <c r="A102" s="130" t="s">
        <v>0</v>
      </c>
      <c r="B102" s="130"/>
      <c r="C102" s="130"/>
      <c r="D102" s="130"/>
      <c r="E102" s="130"/>
      <c r="F102" s="6"/>
      <c r="G102" s="7"/>
      <c r="H102" s="7"/>
      <c r="I102" s="7"/>
      <c r="J102" s="112"/>
    </row>
    <row r="103" spans="1:10" ht="12.75" customHeight="1" x14ac:dyDescent="0.2">
      <c r="A103" s="10"/>
      <c r="B103" s="131" t="s">
        <v>1</v>
      </c>
      <c r="C103" s="131"/>
      <c r="D103" s="131"/>
      <c r="E103" s="131"/>
      <c r="F103" s="11"/>
      <c r="G103" s="12"/>
      <c r="H103" s="12"/>
      <c r="I103" s="12"/>
      <c r="J103" s="102"/>
    </row>
    <row r="104" spans="1:10" ht="12.75" customHeight="1" x14ac:dyDescent="0.2">
      <c r="A104" s="10"/>
      <c r="B104" s="132" t="s">
        <v>274</v>
      </c>
      <c r="C104" s="132"/>
      <c r="D104" s="132"/>
      <c r="E104" s="132"/>
      <c r="F104" s="132"/>
      <c r="G104" s="132"/>
      <c r="H104" s="132"/>
      <c r="I104" s="132"/>
      <c r="J104" s="133"/>
    </row>
    <row r="105" spans="1:10" ht="12.75" customHeight="1" x14ac:dyDescent="0.2">
      <c r="A105" s="14"/>
      <c r="B105" s="128" t="s">
        <v>2</v>
      </c>
      <c r="C105" s="128"/>
      <c r="D105" s="128"/>
      <c r="E105" s="128"/>
      <c r="F105" s="15"/>
      <c r="G105" s="16"/>
      <c r="H105" s="16"/>
      <c r="I105" s="16"/>
      <c r="J105" s="106"/>
    </row>
    <row r="106" spans="1:10" x14ac:dyDescent="0.2">
      <c r="A106" s="51"/>
      <c r="B106" s="52"/>
      <c r="C106" s="38"/>
      <c r="D106" s="39"/>
      <c r="J106" s="35"/>
    </row>
    <row r="107" spans="1:10" ht="15" x14ac:dyDescent="0.25">
      <c r="A107" s="53" t="s">
        <v>72</v>
      </c>
      <c r="B107" s="54" t="s">
        <v>73</v>
      </c>
      <c r="D107" s="35"/>
      <c r="J107" s="35"/>
    </row>
    <row r="108" spans="1:10" x14ac:dyDescent="0.2">
      <c r="B108" s="55" t="s">
        <v>74</v>
      </c>
      <c r="D108" s="35"/>
      <c r="J108" s="35"/>
    </row>
    <row r="109" spans="1:10" x14ac:dyDescent="0.2">
      <c r="B109" s="56"/>
      <c r="D109" s="35"/>
      <c r="J109" s="35"/>
    </row>
    <row r="110" spans="1:10" ht="38.25" x14ac:dyDescent="0.2">
      <c r="B110" s="57" t="s">
        <v>75</v>
      </c>
      <c r="D110" s="35"/>
      <c r="J110" s="35"/>
    </row>
    <row r="111" spans="1:10" x14ac:dyDescent="0.2">
      <c r="B111" s="56"/>
      <c r="D111" s="35"/>
      <c r="J111" s="35"/>
    </row>
    <row r="112" spans="1:10" x14ac:dyDescent="0.2">
      <c r="B112" s="55" t="s">
        <v>76</v>
      </c>
      <c r="D112" s="35"/>
      <c r="J112" s="35"/>
    </row>
    <row r="113" spans="2:10" ht="38.25" x14ac:dyDescent="0.2">
      <c r="B113" s="57" t="s">
        <v>77</v>
      </c>
      <c r="D113" s="35"/>
      <c r="J113" s="35"/>
    </row>
    <row r="114" spans="2:10" x14ac:dyDescent="0.2">
      <c r="B114" s="57" t="s">
        <v>78</v>
      </c>
      <c r="D114" s="35"/>
      <c r="J114" s="35"/>
    </row>
    <row r="115" spans="2:10" ht="63.75" x14ac:dyDescent="0.2">
      <c r="B115" s="57" t="s">
        <v>79</v>
      </c>
      <c r="D115" s="35"/>
      <c r="J115" s="35"/>
    </row>
    <row r="116" spans="2:10" ht="38.25" x14ac:dyDescent="0.2">
      <c r="B116" s="57" t="s">
        <v>80</v>
      </c>
      <c r="D116" s="35"/>
      <c r="J116" s="35"/>
    </row>
    <row r="117" spans="2:10" x14ac:dyDescent="0.2">
      <c r="B117" s="56"/>
      <c r="D117" s="35"/>
      <c r="J117" s="35"/>
    </row>
    <row r="118" spans="2:10" x14ac:dyDescent="0.2">
      <c r="B118" s="55" t="s">
        <v>81</v>
      </c>
      <c r="D118" s="35"/>
      <c r="J118" s="35"/>
    </row>
    <row r="119" spans="2:10" ht="51" x14ac:dyDescent="0.2">
      <c r="B119" s="57" t="s">
        <v>82</v>
      </c>
      <c r="D119" s="35"/>
      <c r="E119" s="11"/>
      <c r="F119" s="11"/>
      <c r="G119" s="12"/>
      <c r="H119" s="12"/>
      <c r="I119" s="12"/>
      <c r="J119" s="43"/>
    </row>
    <row r="120" spans="2:10" x14ac:dyDescent="0.2">
      <c r="B120" s="57" t="s">
        <v>78</v>
      </c>
      <c r="D120" s="35"/>
      <c r="E120" s="11"/>
      <c r="F120" s="58"/>
      <c r="G120" s="59"/>
      <c r="H120" s="59"/>
      <c r="I120" s="59"/>
      <c r="J120" s="114"/>
    </row>
    <row r="121" spans="2:10" ht="63.75" x14ac:dyDescent="0.2">
      <c r="B121" s="57" t="s">
        <v>83</v>
      </c>
      <c r="D121" s="35"/>
      <c r="E121" s="11"/>
      <c r="F121" s="11"/>
      <c r="G121" s="12"/>
      <c r="H121" s="12"/>
      <c r="I121" s="12"/>
      <c r="J121" s="43"/>
    </row>
    <row r="122" spans="2:10" x14ac:dyDescent="0.2">
      <c r="B122" s="56"/>
      <c r="D122" s="35"/>
      <c r="E122" s="11"/>
      <c r="F122" s="11"/>
      <c r="G122" s="12"/>
      <c r="H122" s="12"/>
      <c r="I122" s="12"/>
      <c r="J122" s="43"/>
    </row>
    <row r="123" spans="2:10" x14ac:dyDescent="0.2">
      <c r="B123" s="55" t="s">
        <v>84</v>
      </c>
      <c r="D123" s="35"/>
      <c r="E123" s="11"/>
      <c r="F123" s="11"/>
      <c r="G123" s="12"/>
      <c r="H123" s="12"/>
      <c r="I123" s="12"/>
      <c r="J123" s="43"/>
    </row>
    <row r="124" spans="2:10" ht="51" x14ac:dyDescent="0.2">
      <c r="B124" s="57" t="s">
        <v>85</v>
      </c>
      <c r="D124" s="35"/>
      <c r="E124" s="11"/>
      <c r="F124" s="11"/>
      <c r="G124" s="12"/>
      <c r="H124" s="12"/>
      <c r="I124" s="12"/>
      <c r="J124" s="43"/>
    </row>
    <row r="125" spans="2:10" x14ac:dyDescent="0.2">
      <c r="B125" s="57" t="s">
        <v>86</v>
      </c>
      <c r="D125" s="35"/>
      <c r="J125" s="35"/>
    </row>
    <row r="126" spans="2:10" ht="25.5" x14ac:dyDescent="0.2">
      <c r="B126" s="57" t="s">
        <v>87</v>
      </c>
      <c r="D126" s="35"/>
      <c r="J126" s="35"/>
    </row>
    <row r="127" spans="2:10" ht="38.25" x14ac:dyDescent="0.2">
      <c r="B127" s="57" t="s">
        <v>88</v>
      </c>
      <c r="D127" s="35"/>
      <c r="J127" s="35"/>
    </row>
    <row r="128" spans="2:10" ht="25.5" x14ac:dyDescent="0.2">
      <c r="B128" s="57" t="s">
        <v>89</v>
      </c>
      <c r="D128" s="35"/>
      <c r="J128" s="35"/>
    </row>
    <row r="129" spans="1:10" x14ac:dyDescent="0.2">
      <c r="B129" s="56"/>
      <c r="D129" s="35"/>
      <c r="J129" s="35"/>
    </row>
    <row r="130" spans="1:10" x14ac:dyDescent="0.2">
      <c r="B130" s="56"/>
      <c r="D130" s="35"/>
      <c r="J130" s="35"/>
    </row>
    <row r="131" spans="1:10" x14ac:dyDescent="0.2">
      <c r="B131" s="56"/>
      <c r="D131" s="35"/>
      <c r="J131" s="35"/>
    </row>
    <row r="132" spans="1:10" s="9" customFormat="1" x14ac:dyDescent="0.2">
      <c r="A132" s="130" t="s">
        <v>0</v>
      </c>
      <c r="B132" s="130"/>
      <c r="C132" s="130"/>
      <c r="D132" s="130"/>
      <c r="E132" s="130"/>
      <c r="F132" s="6"/>
      <c r="G132" s="7"/>
      <c r="H132" s="7"/>
      <c r="I132" s="7"/>
      <c r="J132" s="112"/>
    </row>
    <row r="133" spans="1:10" ht="12.75" customHeight="1" x14ac:dyDescent="0.2">
      <c r="A133" s="10"/>
      <c r="B133" s="131" t="s">
        <v>1</v>
      </c>
      <c r="C133" s="131"/>
      <c r="D133" s="131"/>
      <c r="E133" s="131"/>
      <c r="F133" s="11"/>
      <c r="G133" s="12"/>
      <c r="H133" s="12"/>
      <c r="I133" s="12"/>
      <c r="J133" s="102"/>
    </row>
    <row r="134" spans="1:10" ht="12.75" customHeight="1" x14ac:dyDescent="0.2">
      <c r="A134" s="10"/>
      <c r="B134" s="132" t="s">
        <v>274</v>
      </c>
      <c r="C134" s="132"/>
      <c r="D134" s="132"/>
      <c r="E134" s="132"/>
      <c r="F134" s="132"/>
      <c r="G134" s="132"/>
      <c r="H134" s="132"/>
      <c r="I134" s="132"/>
      <c r="J134" s="133"/>
    </row>
    <row r="135" spans="1:10" ht="12.75" customHeight="1" x14ac:dyDescent="0.2">
      <c r="A135" s="14"/>
      <c r="B135" s="128" t="s">
        <v>2</v>
      </c>
      <c r="C135" s="128"/>
      <c r="D135" s="128"/>
      <c r="E135" s="128"/>
      <c r="F135" s="15"/>
      <c r="G135" s="16"/>
      <c r="H135" s="16"/>
      <c r="I135" s="16"/>
      <c r="J135" s="106"/>
    </row>
    <row r="136" spans="1:10" x14ac:dyDescent="0.2">
      <c r="A136" s="51"/>
      <c r="B136" s="52"/>
      <c r="C136" s="38"/>
      <c r="D136" s="39"/>
      <c r="J136" s="35"/>
    </row>
    <row r="137" spans="1:10" x14ac:dyDescent="0.2">
      <c r="B137" s="56"/>
      <c r="D137" s="35"/>
      <c r="J137" s="35"/>
    </row>
    <row r="138" spans="1:10" ht="16.5" customHeight="1" x14ac:dyDescent="0.25">
      <c r="A138" s="53" t="s">
        <v>72</v>
      </c>
      <c r="B138" s="54" t="s">
        <v>73</v>
      </c>
      <c r="D138" s="35"/>
      <c r="J138" s="35"/>
    </row>
    <row r="139" spans="1:10" x14ac:dyDescent="0.2">
      <c r="D139" s="35"/>
      <c r="J139" s="35"/>
    </row>
    <row r="140" spans="1:10" x14ac:dyDescent="0.2">
      <c r="A140" s="33" t="s">
        <v>90</v>
      </c>
      <c r="B140" s="34" t="s">
        <v>91</v>
      </c>
      <c r="D140" s="35"/>
      <c r="J140" s="35"/>
    </row>
    <row r="141" spans="1:10" ht="25.5" x14ac:dyDescent="0.2">
      <c r="A141" s="33"/>
      <c r="B141" s="2" t="s">
        <v>92</v>
      </c>
      <c r="D141" s="35"/>
      <c r="G141">
        <f>+H141*0.95</f>
        <v>17131.919999999998</v>
      </c>
      <c r="H141" s="4">
        <v>18033.599999999999</v>
      </c>
      <c r="J141" s="35"/>
    </row>
    <row r="142" spans="1:10" ht="38.25" x14ac:dyDescent="0.2">
      <c r="A142" s="33"/>
      <c r="B142" s="2" t="s">
        <v>93</v>
      </c>
      <c r="D142" s="35"/>
      <c r="G142">
        <f>+H141*0.05</f>
        <v>901.68</v>
      </c>
      <c r="H142" s="4"/>
      <c r="J142" s="35"/>
    </row>
    <row r="143" spans="1:10" x14ac:dyDescent="0.2">
      <c r="A143" s="33"/>
      <c r="B143" s="2" t="s">
        <v>44</v>
      </c>
      <c r="D143" s="35"/>
      <c r="J143" s="35"/>
    </row>
    <row r="144" spans="1:10" x14ac:dyDescent="0.2">
      <c r="A144" s="33"/>
      <c r="B144" s="2" t="s">
        <v>94</v>
      </c>
      <c r="C144" s="38" t="s">
        <v>95</v>
      </c>
      <c r="D144" s="39">
        <v>110</v>
      </c>
      <c r="E144" s="124"/>
      <c r="J144" s="35">
        <f>E144*D144</f>
        <v>0</v>
      </c>
    </row>
    <row r="145" spans="1:10" x14ac:dyDescent="0.2">
      <c r="A145" s="33"/>
      <c r="C145" s="38"/>
      <c r="D145" s="39"/>
      <c r="J145" s="35"/>
    </row>
    <row r="146" spans="1:10" x14ac:dyDescent="0.2">
      <c r="A146" s="33" t="s">
        <v>96</v>
      </c>
      <c r="B146" s="34" t="s">
        <v>97</v>
      </c>
      <c r="D146" s="35"/>
      <c r="J146" s="35"/>
    </row>
    <row r="147" spans="1:10" x14ac:dyDescent="0.2">
      <c r="B147" s="2" t="s">
        <v>44</v>
      </c>
      <c r="D147" s="35"/>
      <c r="J147" s="35"/>
    </row>
    <row r="148" spans="1:10" ht="52.5" customHeight="1" x14ac:dyDescent="0.2">
      <c r="B148" s="2" t="s">
        <v>98</v>
      </c>
      <c r="D148" s="35"/>
      <c r="J148" s="35"/>
    </row>
    <row r="149" spans="1:10" ht="25.5" x14ac:dyDescent="0.2">
      <c r="B149" s="2" t="s">
        <v>99</v>
      </c>
      <c r="D149" s="35"/>
      <c r="J149" s="35"/>
    </row>
    <row r="150" spans="1:10" ht="51" x14ac:dyDescent="0.2">
      <c r="B150" s="2" t="s">
        <v>100</v>
      </c>
      <c r="D150" s="35"/>
      <c r="E150" s="11"/>
      <c r="F150" s="11"/>
      <c r="G150" s="12"/>
      <c r="H150" s="12"/>
      <c r="I150" s="12"/>
      <c r="J150" s="43"/>
    </row>
    <row r="151" spans="1:10" ht="38.25" x14ac:dyDescent="0.2">
      <c r="B151" s="2" t="s">
        <v>101</v>
      </c>
      <c r="D151" s="35"/>
      <c r="E151" s="11"/>
      <c r="F151" s="58"/>
      <c r="G151" s="59"/>
      <c r="H151" s="59"/>
      <c r="I151" s="59"/>
      <c r="J151" s="114"/>
    </row>
    <row r="152" spans="1:10" x14ac:dyDescent="0.2">
      <c r="B152" s="2" t="s">
        <v>102</v>
      </c>
      <c r="D152" s="35"/>
      <c r="E152" s="11"/>
      <c r="F152" s="11"/>
      <c r="G152" s="12"/>
      <c r="H152" s="12"/>
      <c r="I152" s="12"/>
      <c r="J152" s="43"/>
    </row>
    <row r="153" spans="1:10" ht="38.25" x14ac:dyDescent="0.2">
      <c r="B153" s="2" t="s">
        <v>103</v>
      </c>
      <c r="D153" s="35"/>
      <c r="E153" s="11"/>
      <c r="F153" s="11"/>
      <c r="G153" s="12"/>
      <c r="H153" s="12"/>
      <c r="I153" s="12"/>
      <c r="J153" s="43"/>
    </row>
    <row r="154" spans="1:10" ht="38.25" x14ac:dyDescent="0.2">
      <c r="B154" s="2" t="s">
        <v>104</v>
      </c>
      <c r="D154" s="35"/>
      <c r="E154" s="11"/>
      <c r="F154" s="11"/>
      <c r="G154" s="12"/>
      <c r="H154" s="12"/>
      <c r="I154" s="12"/>
      <c r="J154" s="43"/>
    </row>
    <row r="155" spans="1:10" x14ac:dyDescent="0.2">
      <c r="B155" s="2" t="s">
        <v>44</v>
      </c>
      <c r="D155" s="35"/>
      <c r="E155" s="11"/>
      <c r="F155" s="11"/>
      <c r="G155" s="12"/>
      <c r="H155" s="12"/>
      <c r="I155" s="12"/>
      <c r="J155" s="43"/>
    </row>
    <row r="156" spans="1:10" x14ac:dyDescent="0.2">
      <c r="B156" s="2" t="s">
        <v>105</v>
      </c>
      <c r="D156" s="35"/>
      <c r="J156" s="35"/>
    </row>
    <row r="157" spans="1:10" x14ac:dyDescent="0.2">
      <c r="B157" s="2" t="s">
        <v>44</v>
      </c>
      <c r="D157" s="35"/>
      <c r="J157" s="35"/>
    </row>
    <row r="158" spans="1:10" x14ac:dyDescent="0.2">
      <c r="B158" s="37" t="s">
        <v>106</v>
      </c>
      <c r="C158" s="38" t="s">
        <v>95</v>
      </c>
      <c r="D158" s="39">
        <v>850</v>
      </c>
      <c r="E158" s="124"/>
      <c r="J158" s="35">
        <f>E158*D158</f>
        <v>0</v>
      </c>
    </row>
    <row r="159" spans="1:10" x14ac:dyDescent="0.2">
      <c r="B159" s="37"/>
      <c r="C159" s="38"/>
      <c r="D159" s="39"/>
      <c r="J159" s="35"/>
    </row>
    <row r="160" spans="1:10" x14ac:dyDescent="0.2">
      <c r="A160" s="33" t="s">
        <v>107</v>
      </c>
      <c r="B160" s="34" t="s">
        <v>108</v>
      </c>
      <c r="D160" s="35"/>
      <c r="J160" s="35"/>
    </row>
    <row r="161" spans="1:10" x14ac:dyDescent="0.2">
      <c r="A161" s="33"/>
      <c r="B161" s="2" t="s">
        <v>44</v>
      </c>
      <c r="D161" s="35"/>
      <c r="J161" s="35"/>
    </row>
    <row r="162" spans="1:10" ht="38.25" x14ac:dyDescent="0.2">
      <c r="A162" s="33"/>
      <c r="B162" s="2" t="s">
        <v>109</v>
      </c>
      <c r="D162" s="35"/>
      <c r="J162" s="35"/>
    </row>
    <row r="163" spans="1:10" ht="25.5" x14ac:dyDescent="0.2">
      <c r="A163" s="33"/>
      <c r="B163" s="2" t="s">
        <v>110</v>
      </c>
      <c r="D163" s="35"/>
      <c r="J163" s="35"/>
    </row>
    <row r="164" spans="1:10" ht="38.25" x14ac:dyDescent="0.2">
      <c r="A164" s="33"/>
      <c r="B164" s="2" t="s">
        <v>111</v>
      </c>
      <c r="C164" s="38" t="s">
        <v>95</v>
      </c>
      <c r="D164" s="39">
        <v>200</v>
      </c>
      <c r="E164" s="125"/>
      <c r="J164" s="35">
        <f>E164*D164</f>
        <v>0</v>
      </c>
    </row>
    <row r="165" spans="1:10" x14ac:dyDescent="0.2">
      <c r="A165" s="33"/>
      <c r="C165" s="38"/>
      <c r="D165" s="39"/>
      <c r="E165" s="60"/>
      <c r="J165" s="35"/>
    </row>
    <row r="166" spans="1:10" s="9" customFormat="1" x14ac:dyDescent="0.2">
      <c r="A166" s="130" t="s">
        <v>0</v>
      </c>
      <c r="B166" s="130"/>
      <c r="C166" s="130"/>
      <c r="D166" s="130"/>
      <c r="E166" s="130"/>
      <c r="F166" s="6"/>
      <c r="G166" s="7"/>
      <c r="H166" s="7"/>
      <c r="I166" s="7"/>
      <c r="J166" s="112"/>
    </row>
    <row r="167" spans="1:10" ht="12.75" customHeight="1" x14ac:dyDescent="0.2">
      <c r="A167" s="10"/>
      <c r="B167" s="131" t="s">
        <v>1</v>
      </c>
      <c r="C167" s="131"/>
      <c r="D167" s="131"/>
      <c r="E167" s="131"/>
      <c r="F167" s="11"/>
      <c r="G167" s="12"/>
      <c r="H167" s="12"/>
      <c r="I167" s="12"/>
      <c r="J167" s="102"/>
    </row>
    <row r="168" spans="1:10" ht="12.75" customHeight="1" x14ac:dyDescent="0.2">
      <c r="A168" s="10"/>
      <c r="B168" s="132" t="s">
        <v>274</v>
      </c>
      <c r="C168" s="132"/>
      <c r="D168" s="132"/>
      <c r="E168" s="132"/>
      <c r="F168" s="132"/>
      <c r="G168" s="132"/>
      <c r="H168" s="132"/>
      <c r="I168" s="132"/>
      <c r="J168" s="133"/>
    </row>
    <row r="169" spans="1:10" ht="12.75" customHeight="1" x14ac:dyDescent="0.2">
      <c r="A169" s="14"/>
      <c r="B169" s="128" t="s">
        <v>2</v>
      </c>
      <c r="C169" s="128"/>
      <c r="D169" s="128"/>
      <c r="E169" s="128"/>
      <c r="F169" s="15"/>
      <c r="G169" s="16"/>
      <c r="H169" s="16"/>
      <c r="I169" s="16"/>
      <c r="J169" s="106"/>
    </row>
    <row r="170" spans="1:10" ht="12.75" customHeight="1" x14ac:dyDescent="0.2">
      <c r="A170" s="116"/>
      <c r="B170" s="111"/>
      <c r="C170" s="111"/>
      <c r="D170" s="111"/>
      <c r="E170" s="111"/>
      <c r="F170" s="11"/>
      <c r="G170" s="12"/>
      <c r="H170" s="12"/>
      <c r="I170" s="12"/>
      <c r="J170" s="43"/>
    </row>
    <row r="171" spans="1:10" x14ac:dyDescent="0.2">
      <c r="A171" s="33" t="s">
        <v>112</v>
      </c>
      <c r="B171" s="34" t="s">
        <v>113</v>
      </c>
      <c r="C171" s="38"/>
      <c r="D171" s="39"/>
      <c r="E171" s="60"/>
      <c r="J171" s="35"/>
    </row>
    <row r="172" spans="1:10" x14ac:dyDescent="0.2">
      <c r="A172" s="33"/>
      <c r="B172" s="2" t="s">
        <v>44</v>
      </c>
      <c r="C172" s="38"/>
      <c r="D172" s="39"/>
      <c r="E172" s="60"/>
      <c r="J172" s="35"/>
    </row>
    <row r="173" spans="1:10" ht="25.5" x14ac:dyDescent="0.2">
      <c r="A173" s="33"/>
      <c r="B173" s="2" t="s">
        <v>114</v>
      </c>
      <c r="C173" s="38"/>
      <c r="D173" s="39"/>
      <c r="E173" s="60"/>
      <c r="J173" s="35"/>
    </row>
    <row r="174" spans="1:10" x14ac:dyDescent="0.2">
      <c r="A174" s="33"/>
      <c r="B174" s="2" t="s">
        <v>44</v>
      </c>
      <c r="C174" s="38"/>
      <c r="D174" s="39"/>
      <c r="E174" s="60"/>
      <c r="J174" s="35"/>
    </row>
    <row r="175" spans="1:10" x14ac:dyDescent="0.2">
      <c r="A175" s="33"/>
      <c r="B175" s="2" t="s">
        <v>115</v>
      </c>
      <c r="C175" s="38" t="s">
        <v>40</v>
      </c>
      <c r="D175" s="39">
        <v>635</v>
      </c>
      <c r="E175" s="125"/>
      <c r="J175" s="35">
        <f>E175*D175</f>
        <v>0</v>
      </c>
    </row>
    <row r="176" spans="1:10" x14ac:dyDescent="0.2">
      <c r="A176" s="33"/>
      <c r="C176" s="38"/>
      <c r="D176" s="39"/>
      <c r="E176" s="60"/>
      <c r="J176" s="35"/>
    </row>
    <row r="177" spans="1:10" ht="25.5" x14ac:dyDescent="0.2">
      <c r="A177" s="61" t="s">
        <v>116</v>
      </c>
      <c r="B177" s="34" t="s">
        <v>117</v>
      </c>
      <c r="C177" s="38"/>
      <c r="D177" s="39"/>
      <c r="E177" s="60"/>
      <c r="J177" s="35"/>
    </row>
    <row r="178" spans="1:10" ht="38.25" x14ac:dyDescent="0.2">
      <c r="B178" s="2" t="s">
        <v>118</v>
      </c>
      <c r="C178" s="38"/>
      <c r="D178" s="39"/>
      <c r="E178" s="60"/>
      <c r="J178" s="35"/>
    </row>
    <row r="179" spans="1:10" x14ac:dyDescent="0.2">
      <c r="B179" s="2" t="s">
        <v>44</v>
      </c>
      <c r="C179" s="38"/>
      <c r="D179" s="39"/>
      <c r="E179" s="60"/>
      <c r="J179" s="35"/>
    </row>
    <row r="180" spans="1:10" ht="38.25" x14ac:dyDescent="0.2">
      <c r="B180" s="2" t="s">
        <v>119</v>
      </c>
      <c r="C180" s="38"/>
      <c r="D180" s="39"/>
      <c r="E180" s="60"/>
      <c r="J180" s="35"/>
    </row>
    <row r="181" spans="1:10" x14ac:dyDescent="0.2">
      <c r="B181" s="2" t="s">
        <v>44</v>
      </c>
      <c r="C181" s="38"/>
      <c r="D181" s="39"/>
      <c r="E181" s="60"/>
      <c r="J181" s="35"/>
    </row>
    <row r="182" spans="1:10" x14ac:dyDescent="0.2">
      <c r="B182" s="2" t="s">
        <v>120</v>
      </c>
      <c r="C182" s="38" t="s">
        <v>95</v>
      </c>
      <c r="D182" s="39">
        <v>63.5</v>
      </c>
      <c r="E182" s="124"/>
      <c r="J182" s="35">
        <f>E182*D182</f>
        <v>0</v>
      </c>
    </row>
    <row r="183" spans="1:10" x14ac:dyDescent="0.2">
      <c r="C183" s="38"/>
      <c r="D183" s="39"/>
      <c r="J183" s="35"/>
    </row>
    <row r="184" spans="1:10" x14ac:dyDescent="0.2">
      <c r="A184" s="33" t="s">
        <v>121</v>
      </c>
      <c r="B184" s="34" t="s">
        <v>122</v>
      </c>
      <c r="C184" s="38"/>
      <c r="D184" s="39"/>
      <c r="J184" s="35"/>
    </row>
    <row r="185" spans="1:10" ht="63.75" x14ac:dyDescent="0.2">
      <c r="A185" s="33"/>
      <c r="B185" s="2" t="s">
        <v>123</v>
      </c>
      <c r="C185" s="38"/>
      <c r="D185" s="39"/>
      <c r="E185" s="11"/>
      <c r="F185" s="11"/>
      <c r="G185" s="12"/>
      <c r="H185" s="12"/>
      <c r="I185" s="12"/>
      <c r="J185" s="43"/>
    </row>
    <row r="186" spans="1:10" x14ac:dyDescent="0.2">
      <c r="A186" s="33"/>
      <c r="B186" s="2" t="s">
        <v>44</v>
      </c>
      <c r="C186" s="38"/>
      <c r="D186" s="39"/>
      <c r="E186" s="11"/>
      <c r="F186" s="11"/>
      <c r="G186" s="12"/>
      <c r="H186" s="12"/>
      <c r="I186" s="12"/>
      <c r="J186" s="43"/>
    </row>
    <row r="187" spans="1:10" x14ac:dyDescent="0.2">
      <c r="A187" s="33"/>
      <c r="B187" s="2" t="s">
        <v>124</v>
      </c>
      <c r="C187" s="38" t="s">
        <v>95</v>
      </c>
      <c r="D187" s="39">
        <v>285</v>
      </c>
      <c r="E187" s="126"/>
      <c r="F187" s="58"/>
      <c r="G187" s="59"/>
      <c r="H187" s="59"/>
      <c r="I187" s="59"/>
      <c r="J187" s="35">
        <f>E187*D187</f>
        <v>0</v>
      </c>
    </row>
    <row r="188" spans="1:10" x14ac:dyDescent="0.2">
      <c r="A188" s="33"/>
      <c r="C188" s="38"/>
      <c r="D188" s="39"/>
      <c r="E188" s="11"/>
      <c r="F188" s="11"/>
      <c r="G188" s="12"/>
      <c r="H188" s="12"/>
      <c r="I188" s="12"/>
      <c r="J188" s="43"/>
    </row>
    <row r="189" spans="1:10" x14ac:dyDescent="0.2">
      <c r="A189" s="33" t="s">
        <v>125</v>
      </c>
      <c r="B189" s="34" t="s">
        <v>126</v>
      </c>
      <c r="C189" s="38"/>
      <c r="D189" s="39"/>
      <c r="E189" s="11"/>
      <c r="F189" s="11"/>
      <c r="G189" s="12"/>
      <c r="H189" s="12"/>
      <c r="I189" s="12"/>
      <c r="J189" s="43"/>
    </row>
    <row r="190" spans="1:10" ht="38.25" x14ac:dyDescent="0.2">
      <c r="B190" s="2" t="s">
        <v>127</v>
      </c>
      <c r="C190" s="38"/>
      <c r="D190" s="39"/>
      <c r="E190" s="11"/>
      <c r="F190" s="11"/>
      <c r="G190" s="12"/>
      <c r="H190" s="12"/>
      <c r="I190" s="12"/>
      <c r="J190" s="43"/>
    </row>
    <row r="191" spans="1:10" ht="25.5" x14ac:dyDescent="0.2">
      <c r="B191" s="2" t="s">
        <v>128</v>
      </c>
      <c r="C191" s="38"/>
      <c r="D191" s="39"/>
      <c r="E191" s="11"/>
      <c r="F191" s="11"/>
      <c r="G191" s="12"/>
      <c r="H191" s="12"/>
      <c r="I191" s="12"/>
      <c r="J191" s="43"/>
    </row>
    <row r="192" spans="1:10" x14ac:dyDescent="0.2">
      <c r="B192" s="2" t="s">
        <v>124</v>
      </c>
      <c r="C192" s="38" t="s">
        <v>95</v>
      </c>
      <c r="D192" s="39">
        <v>800</v>
      </c>
      <c r="E192" s="126"/>
      <c r="F192" s="11"/>
      <c r="G192" s="12"/>
      <c r="H192" s="12"/>
      <c r="I192" s="12"/>
      <c r="J192" s="35">
        <f>E192*D192</f>
        <v>0</v>
      </c>
    </row>
    <row r="193" spans="1:10" x14ac:dyDescent="0.2">
      <c r="D193" s="35"/>
      <c r="F193" s="60"/>
      <c r="J193" s="35"/>
    </row>
    <row r="194" spans="1:10" x14ac:dyDescent="0.2">
      <c r="A194" s="33" t="s">
        <v>129</v>
      </c>
      <c r="B194" s="34" t="s">
        <v>130</v>
      </c>
      <c r="C194" s="38"/>
      <c r="D194" s="39"/>
      <c r="E194" s="60"/>
      <c r="J194" s="35"/>
    </row>
    <row r="195" spans="1:10" ht="51" x14ac:dyDescent="0.2">
      <c r="B195" s="2" t="s">
        <v>131</v>
      </c>
      <c r="C195" s="38"/>
      <c r="D195" s="39"/>
      <c r="E195" s="60"/>
      <c r="J195" s="35"/>
    </row>
    <row r="196" spans="1:10" ht="25.5" x14ac:dyDescent="0.2">
      <c r="B196" s="2" t="s">
        <v>132</v>
      </c>
      <c r="C196" s="38"/>
      <c r="D196" s="39"/>
      <c r="E196" s="60"/>
      <c r="J196" s="35"/>
    </row>
    <row r="197" spans="1:10" x14ac:dyDescent="0.2">
      <c r="B197" s="2" t="s">
        <v>44</v>
      </c>
      <c r="C197" s="38"/>
      <c r="D197" s="39"/>
      <c r="E197" s="60"/>
      <c r="J197" s="35"/>
    </row>
    <row r="198" spans="1:10" x14ac:dyDescent="0.2">
      <c r="B198" s="2" t="s">
        <v>133</v>
      </c>
      <c r="C198" s="38"/>
      <c r="D198" s="39"/>
      <c r="E198" s="60"/>
      <c r="J198" s="35"/>
    </row>
    <row r="199" spans="1:10" x14ac:dyDescent="0.2">
      <c r="B199" s="2" t="s">
        <v>44</v>
      </c>
      <c r="C199" s="38"/>
      <c r="D199" s="39"/>
      <c r="E199" s="60"/>
      <c r="J199" s="35"/>
    </row>
    <row r="200" spans="1:10" s="52" customFormat="1" x14ac:dyDescent="0.2">
      <c r="A200" s="1" t="s">
        <v>134</v>
      </c>
      <c r="B200" s="2" t="s">
        <v>135</v>
      </c>
      <c r="C200" s="38" t="s">
        <v>95</v>
      </c>
      <c r="D200" s="39">
        <v>300</v>
      </c>
      <c r="E200" s="125"/>
      <c r="F200" s="4"/>
      <c r="G200"/>
      <c r="H200"/>
      <c r="I200"/>
      <c r="J200" s="35">
        <f>E200*D200</f>
        <v>0</v>
      </c>
    </row>
    <row r="201" spans="1:10" x14ac:dyDescent="0.2">
      <c r="C201" s="38"/>
      <c r="D201" s="52"/>
      <c r="E201" s="60"/>
      <c r="J201" s="35"/>
    </row>
    <row r="202" spans="1:10" ht="18" x14ac:dyDescent="0.25">
      <c r="A202" s="62" t="s">
        <v>72</v>
      </c>
      <c r="B202" s="63" t="s">
        <v>136</v>
      </c>
      <c r="C202" s="64"/>
      <c r="D202" s="65"/>
      <c r="E202" s="66"/>
      <c r="F202" s="66"/>
      <c r="G202" s="65"/>
      <c r="H202" s="65"/>
      <c r="I202" s="65"/>
      <c r="J202" s="115">
        <f>J200+J192+J187+J182+J175+J164+J158+J144</f>
        <v>0</v>
      </c>
    </row>
    <row r="203" spans="1:10" s="9" customFormat="1" x14ac:dyDescent="0.2">
      <c r="A203" s="130" t="s">
        <v>0</v>
      </c>
      <c r="B203" s="130"/>
      <c r="C203" s="130"/>
      <c r="D203" s="130"/>
      <c r="E203" s="130"/>
      <c r="F203" s="6"/>
      <c r="G203" s="7"/>
      <c r="H203" s="7"/>
      <c r="I203" s="7"/>
      <c r="J203" s="112"/>
    </row>
    <row r="204" spans="1:10" ht="12.75" customHeight="1" x14ac:dyDescent="0.2">
      <c r="A204" s="10"/>
      <c r="B204" s="131" t="s">
        <v>1</v>
      </c>
      <c r="C204" s="131"/>
      <c r="D204" s="131"/>
      <c r="E204" s="131"/>
      <c r="F204" s="11"/>
      <c r="G204" s="12"/>
      <c r="H204" s="12"/>
      <c r="I204" s="12"/>
      <c r="J204" s="102"/>
    </row>
    <row r="205" spans="1:10" ht="12.75" customHeight="1" x14ac:dyDescent="0.2">
      <c r="A205" s="10"/>
      <c r="B205" s="132" t="s">
        <v>274</v>
      </c>
      <c r="C205" s="132"/>
      <c r="D205" s="132"/>
      <c r="E205" s="132"/>
      <c r="F205" s="132"/>
      <c r="G205" s="132"/>
      <c r="H205" s="132"/>
      <c r="I205" s="132"/>
      <c r="J205" s="133"/>
    </row>
    <row r="206" spans="1:10" ht="12.75" customHeight="1" x14ac:dyDescent="0.2">
      <c r="A206" s="14"/>
      <c r="B206" s="128" t="s">
        <v>2</v>
      </c>
      <c r="C206" s="128"/>
      <c r="D206" s="128"/>
      <c r="E206" s="128"/>
      <c r="F206" s="15"/>
      <c r="G206" s="16"/>
      <c r="H206" s="16"/>
      <c r="I206" s="16"/>
      <c r="J206" s="106"/>
    </row>
    <row r="207" spans="1:10" x14ac:dyDescent="0.2">
      <c r="A207" s="51"/>
      <c r="B207" s="52"/>
      <c r="C207" s="38"/>
      <c r="D207" s="39"/>
      <c r="J207" s="35"/>
    </row>
    <row r="208" spans="1:10" x14ac:dyDescent="0.2">
      <c r="A208" s="51"/>
      <c r="B208" s="52"/>
      <c r="F208"/>
      <c r="J208" s="35"/>
    </row>
    <row r="209" spans="1:10" x14ac:dyDescent="0.2">
      <c r="A209" s="33" t="s">
        <v>137</v>
      </c>
      <c r="B209" s="34" t="s">
        <v>138</v>
      </c>
      <c r="J209" s="35"/>
    </row>
    <row r="210" spans="1:10" x14ac:dyDescent="0.2">
      <c r="J210" s="35"/>
    </row>
    <row r="211" spans="1:10" x14ac:dyDescent="0.2">
      <c r="A211" s="33" t="s">
        <v>139</v>
      </c>
      <c r="B211" s="34" t="s">
        <v>140</v>
      </c>
      <c r="J211" s="35"/>
    </row>
    <row r="212" spans="1:10" x14ac:dyDescent="0.2">
      <c r="J212" s="35"/>
    </row>
    <row r="213" spans="1:10" ht="38.25" x14ac:dyDescent="0.2">
      <c r="B213" s="2" t="s">
        <v>141</v>
      </c>
      <c r="J213" s="35"/>
    </row>
    <row r="214" spans="1:10" ht="25.5" x14ac:dyDescent="0.2">
      <c r="B214" s="2" t="s">
        <v>142</v>
      </c>
      <c r="J214" s="35"/>
    </row>
    <row r="215" spans="1:10" ht="25.5" x14ac:dyDescent="0.2">
      <c r="B215" s="2" t="s">
        <v>143</v>
      </c>
      <c r="J215" s="35"/>
    </row>
    <row r="216" spans="1:10" ht="25.5" x14ac:dyDescent="0.2">
      <c r="B216" s="2" t="s">
        <v>144</v>
      </c>
      <c r="J216" s="35"/>
    </row>
    <row r="217" spans="1:10" ht="25.5" x14ac:dyDescent="0.2">
      <c r="B217" s="2" t="s">
        <v>145</v>
      </c>
      <c r="J217" s="35"/>
    </row>
    <row r="218" spans="1:10" ht="51" x14ac:dyDescent="0.2">
      <c r="B218" s="2" t="s">
        <v>146</v>
      </c>
      <c r="J218" s="35"/>
    </row>
    <row r="219" spans="1:10" ht="25.5" x14ac:dyDescent="0.2">
      <c r="B219" s="2" t="s">
        <v>147</v>
      </c>
      <c r="J219" s="35"/>
    </row>
    <row r="220" spans="1:10" x14ac:dyDescent="0.2">
      <c r="J220" s="35"/>
    </row>
    <row r="221" spans="1:10" x14ac:dyDescent="0.2">
      <c r="A221" s="67"/>
      <c r="B221" s="34" t="s">
        <v>149</v>
      </c>
      <c r="C221" s="38" t="s">
        <v>148</v>
      </c>
      <c r="D221" s="52"/>
      <c r="E221"/>
      <c r="F221"/>
      <c r="J221" s="35"/>
    </row>
    <row r="222" spans="1:10" x14ac:dyDescent="0.2">
      <c r="A222" s="67"/>
      <c r="B222" s="34"/>
      <c r="E222"/>
      <c r="F222"/>
      <c r="J222" s="35"/>
    </row>
    <row r="223" spans="1:10" ht="63.75" x14ac:dyDescent="0.2">
      <c r="A223" s="33"/>
      <c r="B223" s="2" t="s">
        <v>150</v>
      </c>
      <c r="E223"/>
      <c r="F223"/>
      <c r="J223" s="35"/>
    </row>
    <row r="224" spans="1:10" ht="51" x14ac:dyDescent="0.2">
      <c r="A224" s="67"/>
      <c r="B224" s="2" t="s">
        <v>151</v>
      </c>
      <c r="C224" s="38" t="s">
        <v>95</v>
      </c>
      <c r="D224" s="60">
        <v>42</v>
      </c>
      <c r="E224" s="120"/>
      <c r="F224"/>
      <c r="J224" s="35">
        <f>E224*D224</f>
        <v>0</v>
      </c>
    </row>
    <row r="225" spans="1:10" x14ac:dyDescent="0.2">
      <c r="A225" s="67"/>
      <c r="E225" s="35"/>
      <c r="F225"/>
      <c r="J225" s="35"/>
    </row>
    <row r="226" spans="1:10" ht="25.5" x14ac:dyDescent="0.2">
      <c r="A226" s="33" t="s">
        <v>152</v>
      </c>
      <c r="B226" s="2" t="s">
        <v>153</v>
      </c>
      <c r="C226" s="38" t="s">
        <v>95</v>
      </c>
      <c r="D226" s="60">
        <f>D224*0.25*0.5</f>
        <v>5.25</v>
      </c>
      <c r="E226" s="120"/>
      <c r="F226"/>
      <c r="J226" s="35">
        <f>E226*D226</f>
        <v>0</v>
      </c>
    </row>
    <row r="227" spans="1:10" x14ac:dyDescent="0.2">
      <c r="A227" s="67"/>
      <c r="E227" s="35"/>
      <c r="F227"/>
      <c r="J227" s="35"/>
    </row>
    <row r="228" spans="1:10" x14ac:dyDescent="0.2">
      <c r="A228" s="33" t="s">
        <v>154</v>
      </c>
      <c r="B228" s="2" t="s">
        <v>130</v>
      </c>
      <c r="E228" s="35"/>
      <c r="F228"/>
      <c r="J228" s="35"/>
    </row>
    <row r="229" spans="1:10" ht="51" x14ac:dyDescent="0.2">
      <c r="A229" s="68"/>
      <c r="B229" s="2" t="s">
        <v>131</v>
      </c>
      <c r="E229" s="35"/>
      <c r="F229"/>
      <c r="J229" s="35"/>
    </row>
    <row r="230" spans="1:10" ht="25.5" x14ac:dyDescent="0.2">
      <c r="A230" s="68"/>
      <c r="B230" s="2" t="s">
        <v>132</v>
      </c>
      <c r="E230" s="35"/>
      <c r="F230"/>
      <c r="J230" s="35"/>
    </row>
    <row r="231" spans="1:10" x14ac:dyDescent="0.2">
      <c r="A231" s="68"/>
      <c r="B231" s="2" t="s">
        <v>44</v>
      </c>
      <c r="E231" s="35"/>
      <c r="F231"/>
      <c r="J231" s="35"/>
    </row>
    <row r="232" spans="1:10" x14ac:dyDescent="0.2">
      <c r="A232" s="68"/>
      <c r="B232" s="2" t="s">
        <v>133</v>
      </c>
      <c r="C232" s="38" t="s">
        <v>95</v>
      </c>
      <c r="D232" s="60">
        <f>D224</f>
        <v>42</v>
      </c>
      <c r="E232" s="120"/>
      <c r="F232"/>
      <c r="J232" s="35">
        <f>E232*D232</f>
        <v>0</v>
      </c>
    </row>
    <row r="233" spans="1:10" s="9" customFormat="1" x14ac:dyDescent="0.2">
      <c r="A233" s="130" t="s">
        <v>0</v>
      </c>
      <c r="B233" s="130"/>
      <c r="C233" s="130"/>
      <c r="D233" s="130"/>
      <c r="E233" s="130"/>
      <c r="F233" s="6"/>
      <c r="G233" s="7"/>
      <c r="H233" s="7"/>
      <c r="I233" s="7"/>
      <c r="J233" s="112"/>
    </row>
    <row r="234" spans="1:10" ht="12.75" customHeight="1" x14ac:dyDescent="0.2">
      <c r="A234" s="10"/>
      <c r="B234" s="131" t="s">
        <v>1</v>
      </c>
      <c r="C234" s="131"/>
      <c r="D234" s="131"/>
      <c r="E234" s="131"/>
      <c r="F234" s="11"/>
      <c r="G234" s="12"/>
      <c r="H234" s="12"/>
      <c r="I234" s="12"/>
      <c r="J234" s="102"/>
    </row>
    <row r="235" spans="1:10" ht="12.75" customHeight="1" x14ac:dyDescent="0.2">
      <c r="A235" s="10"/>
      <c r="B235" s="132" t="s">
        <v>274</v>
      </c>
      <c r="C235" s="132"/>
      <c r="D235" s="132"/>
      <c r="E235" s="132"/>
      <c r="F235" s="132"/>
      <c r="G235" s="132"/>
      <c r="H235" s="132"/>
      <c r="I235" s="132"/>
      <c r="J235" s="133"/>
    </row>
    <row r="236" spans="1:10" ht="12.75" customHeight="1" x14ac:dyDescent="0.2">
      <c r="A236" s="14"/>
      <c r="B236" s="128" t="s">
        <v>2</v>
      </c>
      <c r="C236" s="128"/>
      <c r="D236" s="128"/>
      <c r="E236" s="128"/>
      <c r="F236" s="15"/>
      <c r="G236" s="16"/>
      <c r="H236" s="16"/>
      <c r="I236" s="16"/>
      <c r="J236" s="106"/>
    </row>
    <row r="237" spans="1:10" x14ac:dyDescent="0.2">
      <c r="A237" s="51"/>
      <c r="B237" s="52"/>
      <c r="C237" s="38"/>
      <c r="D237" s="39"/>
      <c r="J237" s="35"/>
    </row>
    <row r="238" spans="1:10" x14ac:dyDescent="0.2">
      <c r="B238" s="34" t="s">
        <v>155</v>
      </c>
      <c r="J238" s="35"/>
    </row>
    <row r="239" spans="1:10" x14ac:dyDescent="0.2">
      <c r="A239" s="33" t="s">
        <v>156</v>
      </c>
      <c r="B239" s="2" t="s">
        <v>157</v>
      </c>
      <c r="C239" s="9" t="s">
        <v>95</v>
      </c>
      <c r="D239" s="69">
        <v>0.5</v>
      </c>
      <c r="E239" s="124"/>
      <c r="J239" s="35">
        <f>E239*D239</f>
        <v>0</v>
      </c>
    </row>
    <row r="240" spans="1:10" x14ac:dyDescent="0.2">
      <c r="A240" s="33"/>
      <c r="B240" s="2" t="s">
        <v>158</v>
      </c>
      <c r="C240" s="9" t="s">
        <v>40</v>
      </c>
      <c r="D240" s="69">
        <v>1</v>
      </c>
      <c r="E240" s="124"/>
      <c r="J240" s="35">
        <f>E240*D240</f>
        <v>0</v>
      </c>
    </row>
    <row r="241" spans="1:10" x14ac:dyDescent="0.2">
      <c r="A241" s="33" t="s">
        <v>159</v>
      </c>
      <c r="B241" s="2" t="s">
        <v>160</v>
      </c>
      <c r="C241" s="9" t="s">
        <v>95</v>
      </c>
      <c r="D241" s="69">
        <v>5</v>
      </c>
      <c r="E241" s="124"/>
      <c r="J241" s="35">
        <f>E241*D241</f>
        <v>0</v>
      </c>
    </row>
    <row r="242" spans="1:10" x14ac:dyDescent="0.2">
      <c r="A242" s="33"/>
      <c r="B242" s="2" t="s">
        <v>161</v>
      </c>
      <c r="C242" s="9"/>
      <c r="D242" s="70"/>
      <c r="J242" s="35"/>
    </row>
    <row r="243" spans="1:10" x14ac:dyDescent="0.2">
      <c r="A243" s="33" t="s">
        <v>162</v>
      </c>
      <c r="B243" s="2" t="s">
        <v>163</v>
      </c>
      <c r="C243" s="9" t="s">
        <v>95</v>
      </c>
      <c r="D243" s="69">
        <v>6</v>
      </c>
      <c r="E243" s="124"/>
      <c r="J243" s="35">
        <f>E243*D243</f>
        <v>0</v>
      </c>
    </row>
    <row r="244" spans="1:10" x14ac:dyDescent="0.2">
      <c r="A244" s="33"/>
      <c r="B244" s="2" t="s">
        <v>161</v>
      </c>
      <c r="C244" s="9"/>
      <c r="D244" s="70"/>
      <c r="J244" s="35"/>
    </row>
    <row r="245" spans="1:10" x14ac:dyDescent="0.2">
      <c r="A245" s="33" t="s">
        <v>164</v>
      </c>
      <c r="B245" s="2" t="s">
        <v>165</v>
      </c>
      <c r="C245" s="9" t="s">
        <v>95</v>
      </c>
      <c r="D245" s="69">
        <v>1</v>
      </c>
      <c r="E245" s="124"/>
      <c r="F245" s="60"/>
      <c r="G245" s="52"/>
      <c r="H245" s="52"/>
      <c r="I245" s="52"/>
      <c r="J245" s="35">
        <f>E245*D245</f>
        <v>0</v>
      </c>
    </row>
    <row r="246" spans="1:10" x14ac:dyDescent="0.2">
      <c r="A246" s="33"/>
      <c r="B246" s="2" t="s">
        <v>161</v>
      </c>
      <c r="C246" s="9"/>
      <c r="D246" s="70"/>
      <c r="F246" s="60"/>
      <c r="G246" s="52"/>
      <c r="H246" s="52"/>
      <c r="I246" s="52"/>
      <c r="J246" s="39"/>
    </row>
    <row r="247" spans="1:10" x14ac:dyDescent="0.2">
      <c r="A247" s="33" t="s">
        <v>166</v>
      </c>
      <c r="B247" s="2" t="s">
        <v>167</v>
      </c>
      <c r="C247" s="9"/>
      <c r="D247" s="70"/>
      <c r="F247" s="60"/>
      <c r="G247" s="52"/>
      <c r="H247" s="52"/>
      <c r="I247" s="52"/>
      <c r="J247" s="39"/>
    </row>
    <row r="248" spans="1:10" x14ac:dyDescent="0.2">
      <c r="A248" s="33"/>
      <c r="B248" s="2" t="s">
        <v>44</v>
      </c>
      <c r="C248" s="9"/>
      <c r="D248" s="70"/>
      <c r="E248" s="11"/>
      <c r="F248" s="71"/>
      <c r="G248" s="72"/>
      <c r="H248" s="72"/>
      <c r="I248" s="72"/>
      <c r="J248" s="88"/>
    </row>
    <row r="249" spans="1:10" x14ac:dyDescent="0.2">
      <c r="A249" s="33"/>
      <c r="B249" s="37" t="s">
        <v>168</v>
      </c>
      <c r="C249" s="9" t="s">
        <v>169</v>
      </c>
      <c r="D249" s="70">
        <v>120</v>
      </c>
      <c r="E249" s="126"/>
      <c r="F249" s="71"/>
      <c r="G249" s="72"/>
      <c r="H249" s="72"/>
      <c r="I249" s="72"/>
      <c r="J249" s="35">
        <f>E249*D249</f>
        <v>0</v>
      </c>
    </row>
    <row r="250" spans="1:10" x14ac:dyDescent="0.2">
      <c r="A250" s="33"/>
      <c r="B250" s="37" t="s">
        <v>170</v>
      </c>
      <c r="C250" s="9" t="s">
        <v>169</v>
      </c>
      <c r="D250" s="70">
        <v>210</v>
      </c>
      <c r="E250" s="126"/>
      <c r="F250" s="58"/>
      <c r="G250" s="59"/>
      <c r="H250" s="59"/>
      <c r="I250" s="59"/>
      <c r="J250" s="35">
        <f>E250*D250</f>
        <v>0</v>
      </c>
    </row>
    <row r="251" spans="1:10" x14ac:dyDescent="0.2">
      <c r="A251" s="33"/>
      <c r="C251" s="9"/>
      <c r="D251" s="70"/>
      <c r="E251" s="11"/>
      <c r="F251" s="11"/>
      <c r="G251" s="12"/>
      <c r="H251" s="12"/>
      <c r="I251" s="12"/>
      <c r="J251" s="43"/>
    </row>
    <row r="252" spans="1:10" x14ac:dyDescent="0.2">
      <c r="A252" s="33" t="s">
        <v>171</v>
      </c>
      <c r="B252" s="2" t="s">
        <v>172</v>
      </c>
      <c r="C252" s="9" t="s">
        <v>40</v>
      </c>
      <c r="D252" s="70">
        <v>12.5</v>
      </c>
      <c r="E252" s="126"/>
      <c r="F252" s="11"/>
      <c r="G252" s="12"/>
      <c r="H252" s="12"/>
      <c r="I252" s="12"/>
      <c r="J252" s="35">
        <f>E252*D252</f>
        <v>0</v>
      </c>
    </row>
    <row r="253" spans="1:10" x14ac:dyDescent="0.2">
      <c r="A253" s="33"/>
      <c r="B253" s="2" t="s">
        <v>44</v>
      </c>
      <c r="C253" s="9"/>
      <c r="D253" s="70"/>
      <c r="E253" s="11"/>
      <c r="F253" s="11"/>
      <c r="G253" s="12"/>
      <c r="H253" s="12"/>
      <c r="I253" s="12"/>
      <c r="J253" s="43"/>
    </row>
    <row r="254" spans="1:10" ht="51" x14ac:dyDescent="0.2">
      <c r="A254" s="33" t="s">
        <v>173</v>
      </c>
      <c r="B254" s="2" t="s">
        <v>174</v>
      </c>
      <c r="C254" s="9" t="s">
        <v>40</v>
      </c>
      <c r="D254" s="70">
        <v>50</v>
      </c>
      <c r="E254" s="126"/>
      <c r="F254" s="11"/>
      <c r="G254" s="12"/>
      <c r="H254" s="12"/>
      <c r="I254" s="12"/>
      <c r="J254" s="35">
        <f>E254*D254</f>
        <v>0</v>
      </c>
    </row>
    <row r="255" spans="1:10" x14ac:dyDescent="0.2">
      <c r="C255" s="9"/>
      <c r="D255" s="70"/>
      <c r="J255" s="35"/>
    </row>
    <row r="256" spans="1:10" ht="38.25" x14ac:dyDescent="0.2">
      <c r="A256" s="33" t="s">
        <v>175</v>
      </c>
      <c r="B256" s="2" t="s">
        <v>176</v>
      </c>
      <c r="C256" s="9" t="s">
        <v>40</v>
      </c>
      <c r="D256" s="70">
        <v>7.5</v>
      </c>
      <c r="E256" s="124"/>
      <c r="J256" s="35">
        <f>E256*D256</f>
        <v>0</v>
      </c>
    </row>
    <row r="257" spans="1:10" x14ac:dyDescent="0.2">
      <c r="A257" s="33"/>
      <c r="C257" s="9"/>
      <c r="D257" s="70"/>
      <c r="J257" s="35"/>
    </row>
    <row r="258" spans="1:10" x14ac:dyDescent="0.2">
      <c r="A258" s="33" t="s">
        <v>177</v>
      </c>
      <c r="B258" s="2" t="s">
        <v>178</v>
      </c>
      <c r="C258" s="9" t="s">
        <v>40</v>
      </c>
      <c r="D258" s="69">
        <v>3</v>
      </c>
      <c r="E258" s="124"/>
      <c r="J258" s="35">
        <f>E258*D258</f>
        <v>0</v>
      </c>
    </row>
    <row r="259" spans="1:10" x14ac:dyDescent="0.2">
      <c r="A259" s="33"/>
      <c r="B259" s="2" t="s">
        <v>44</v>
      </c>
      <c r="C259" s="9"/>
      <c r="D259" s="70"/>
      <c r="J259" s="35"/>
    </row>
    <row r="260" spans="1:10" x14ac:dyDescent="0.2">
      <c r="A260" s="33" t="s">
        <v>179</v>
      </c>
      <c r="B260" s="2" t="s">
        <v>180</v>
      </c>
      <c r="C260" s="9"/>
      <c r="D260" s="70"/>
      <c r="J260" s="35"/>
    </row>
    <row r="261" spans="1:10" ht="76.5" x14ac:dyDescent="0.2">
      <c r="B261" s="2" t="s">
        <v>181</v>
      </c>
      <c r="C261" s="9"/>
      <c r="D261" s="70"/>
      <c r="E261" s="60"/>
      <c r="J261" s="35"/>
    </row>
    <row r="262" spans="1:10" x14ac:dyDescent="0.2">
      <c r="B262" s="2" t="s">
        <v>44</v>
      </c>
      <c r="C262" s="9"/>
      <c r="D262" s="70"/>
      <c r="J262" s="35"/>
    </row>
    <row r="263" spans="1:10" x14ac:dyDescent="0.2">
      <c r="B263" s="2" t="s">
        <v>182</v>
      </c>
      <c r="C263" s="9"/>
      <c r="D263" s="70"/>
      <c r="J263" s="35"/>
    </row>
    <row r="264" spans="1:10" x14ac:dyDescent="0.2">
      <c r="B264" s="37" t="s">
        <v>183</v>
      </c>
      <c r="C264" s="9" t="s">
        <v>148</v>
      </c>
      <c r="D264" s="70">
        <v>2</v>
      </c>
      <c r="E264" s="124"/>
      <c r="J264" s="35">
        <f>E264*D264</f>
        <v>0</v>
      </c>
    </row>
    <row r="265" spans="1:10" x14ac:dyDescent="0.2">
      <c r="C265" s="9"/>
      <c r="D265" s="70"/>
      <c r="J265" s="35"/>
    </row>
    <row r="266" spans="1:10" ht="38.25" x14ac:dyDescent="0.2">
      <c r="A266" s="33" t="s">
        <v>184</v>
      </c>
      <c r="B266" s="2" t="s">
        <v>185</v>
      </c>
      <c r="C266" s="9" t="s">
        <v>148</v>
      </c>
      <c r="D266" s="70">
        <v>1</v>
      </c>
      <c r="E266" s="124"/>
      <c r="J266" s="35">
        <f>E266*D266</f>
        <v>0</v>
      </c>
    </row>
    <row r="267" spans="1:10" x14ac:dyDescent="0.2">
      <c r="A267" s="33"/>
      <c r="C267" s="9"/>
      <c r="D267" s="70"/>
      <c r="J267" s="35"/>
    </row>
    <row r="268" spans="1:10" x14ac:dyDescent="0.2">
      <c r="A268" s="33" t="s">
        <v>186</v>
      </c>
      <c r="B268" s="2" t="s">
        <v>187</v>
      </c>
      <c r="C268" s="9" t="s">
        <v>148</v>
      </c>
      <c r="D268" s="70">
        <v>3</v>
      </c>
      <c r="E268" s="124"/>
      <c r="J268" s="35">
        <f>E268*D268</f>
        <v>0</v>
      </c>
    </row>
    <row r="269" spans="1:10" x14ac:dyDescent="0.2">
      <c r="A269" s="33"/>
      <c r="B269" s="34"/>
      <c r="C269" s="38"/>
      <c r="D269" s="52"/>
      <c r="J269" s="35"/>
    </row>
    <row r="270" spans="1:10" x14ac:dyDescent="0.2">
      <c r="A270" s="33"/>
      <c r="B270" s="34"/>
      <c r="C270" s="38"/>
      <c r="D270" s="52"/>
      <c r="J270" s="35"/>
    </row>
    <row r="271" spans="1:10" s="9" customFormat="1" x14ac:dyDescent="0.2">
      <c r="A271" s="130" t="s">
        <v>0</v>
      </c>
      <c r="B271" s="130"/>
      <c r="C271" s="130"/>
      <c r="D271" s="130"/>
      <c r="E271" s="130"/>
      <c r="F271" s="6"/>
      <c r="G271" s="7"/>
      <c r="H271" s="7"/>
      <c r="I271" s="7"/>
      <c r="J271" s="112"/>
    </row>
    <row r="272" spans="1:10" ht="12.75" customHeight="1" x14ac:dyDescent="0.2">
      <c r="A272" s="10"/>
      <c r="B272" s="131" t="s">
        <v>1</v>
      </c>
      <c r="C272" s="131"/>
      <c r="D272" s="131"/>
      <c r="E272" s="131"/>
      <c r="F272" s="11"/>
      <c r="G272" s="12"/>
      <c r="H272" s="12"/>
      <c r="I272" s="12"/>
      <c r="J272" s="102"/>
    </row>
    <row r="273" spans="1:10" ht="12.75" customHeight="1" x14ac:dyDescent="0.2">
      <c r="A273" s="10"/>
      <c r="B273" s="132" t="s">
        <v>274</v>
      </c>
      <c r="C273" s="132"/>
      <c r="D273" s="132"/>
      <c r="E273" s="132"/>
      <c r="F273" s="132"/>
      <c r="G273" s="132"/>
      <c r="H273" s="132"/>
      <c r="I273" s="132"/>
      <c r="J273" s="133"/>
    </row>
    <row r="274" spans="1:10" ht="12.75" customHeight="1" x14ac:dyDescent="0.2">
      <c r="A274" s="14"/>
      <c r="B274" s="128" t="s">
        <v>2</v>
      </c>
      <c r="C274" s="128"/>
      <c r="D274" s="128"/>
      <c r="E274" s="128"/>
      <c r="F274" s="15"/>
      <c r="G274" s="16"/>
      <c r="H274" s="16"/>
      <c r="I274" s="16"/>
      <c r="J274" s="106"/>
    </row>
    <row r="275" spans="1:10" x14ac:dyDescent="0.2">
      <c r="A275" s="51"/>
      <c r="B275" s="52"/>
      <c r="C275" s="38"/>
      <c r="D275" s="39"/>
      <c r="J275" s="35"/>
    </row>
    <row r="276" spans="1:10" x14ac:dyDescent="0.2">
      <c r="B276" s="34" t="s">
        <v>188</v>
      </c>
      <c r="D276" s="35"/>
      <c r="J276" s="35"/>
    </row>
    <row r="277" spans="1:10" x14ac:dyDescent="0.2">
      <c r="B277" s="34"/>
      <c r="D277" s="35"/>
      <c r="J277" s="35"/>
    </row>
    <row r="278" spans="1:10" x14ac:dyDescent="0.2">
      <c r="A278" s="33" t="s">
        <v>189</v>
      </c>
      <c r="B278" s="34" t="s">
        <v>190</v>
      </c>
      <c r="J278" s="35"/>
    </row>
    <row r="279" spans="1:10" x14ac:dyDescent="0.2">
      <c r="A279" s="33"/>
      <c r="B279" s="2" t="s">
        <v>44</v>
      </c>
      <c r="J279" s="35"/>
    </row>
    <row r="280" spans="1:10" ht="63.75" x14ac:dyDescent="0.2">
      <c r="A280" s="33"/>
      <c r="B280" s="2" t="s">
        <v>191</v>
      </c>
      <c r="J280" s="35"/>
    </row>
    <row r="281" spans="1:10" x14ac:dyDescent="0.2">
      <c r="A281" s="33"/>
      <c r="B281" s="2" t="s">
        <v>44</v>
      </c>
      <c r="J281" s="35"/>
    </row>
    <row r="282" spans="1:10" x14ac:dyDescent="0.2">
      <c r="A282" s="33"/>
      <c r="B282" s="2" t="s">
        <v>192</v>
      </c>
      <c r="C282" s="38" t="s">
        <v>95</v>
      </c>
      <c r="D282" s="39">
        <v>1</v>
      </c>
      <c r="E282" s="124"/>
      <c r="J282" s="35">
        <f>E282*D282</f>
        <v>0</v>
      </c>
    </row>
    <row r="283" spans="1:10" x14ac:dyDescent="0.2">
      <c r="J283" s="35"/>
    </row>
    <row r="284" spans="1:10" ht="15" x14ac:dyDescent="0.25">
      <c r="A284" s="73" t="s">
        <v>137</v>
      </c>
      <c r="B284" s="74" t="s">
        <v>193</v>
      </c>
      <c r="C284" s="47"/>
      <c r="D284" s="75"/>
      <c r="E284" s="23"/>
      <c r="F284" s="23"/>
      <c r="G284" s="22"/>
      <c r="H284" s="22"/>
      <c r="I284" s="22"/>
      <c r="J284" s="113">
        <f>+J282+J268+J266+J264+J258+J256+J254+J252+J250+J249+J245+J243+J241+J240+J239+J232+J226+J224</f>
        <v>0</v>
      </c>
    </row>
    <row r="285" spans="1:10" x14ac:dyDescent="0.2">
      <c r="A285" s="76"/>
      <c r="B285" s="77"/>
      <c r="C285" s="27"/>
      <c r="D285" s="28"/>
      <c r="E285" s="15"/>
      <c r="F285" s="15"/>
      <c r="G285" s="16"/>
      <c r="H285" s="16"/>
      <c r="I285" s="16"/>
      <c r="J285" s="106"/>
    </row>
    <row r="286" spans="1:10" x14ac:dyDescent="0.2">
      <c r="A286" s="33"/>
      <c r="B286" s="78"/>
      <c r="C286" s="38"/>
      <c r="D286" s="52"/>
      <c r="J286" s="35"/>
    </row>
    <row r="287" spans="1:10" x14ac:dyDescent="0.2">
      <c r="A287" s="44"/>
      <c r="B287" s="79"/>
      <c r="C287" s="80"/>
      <c r="D287" s="72"/>
      <c r="E287" s="11"/>
      <c r="F287" s="11"/>
      <c r="G287" s="12"/>
      <c r="H287" s="12"/>
      <c r="I287" s="12"/>
      <c r="J287" s="43"/>
    </row>
    <row r="288" spans="1:10" x14ac:dyDescent="0.2">
      <c r="A288" s="44"/>
      <c r="B288" s="79"/>
      <c r="C288" s="80"/>
      <c r="D288" s="72"/>
      <c r="E288" s="11"/>
      <c r="F288" s="11"/>
      <c r="G288" s="12"/>
      <c r="H288" s="12"/>
      <c r="I288" s="12"/>
      <c r="J288" s="43"/>
    </row>
    <row r="289" spans="1:10" x14ac:dyDescent="0.2">
      <c r="A289" s="44"/>
      <c r="B289" s="79"/>
      <c r="C289" s="80"/>
      <c r="D289" s="72"/>
      <c r="E289" s="11"/>
      <c r="F289" s="11"/>
      <c r="G289" s="59"/>
      <c r="H289" s="59"/>
      <c r="I289" s="59"/>
      <c r="J289" s="114"/>
    </row>
    <row r="290" spans="1:10" x14ac:dyDescent="0.2">
      <c r="A290" s="44"/>
      <c r="B290" s="79"/>
      <c r="C290" s="80"/>
      <c r="D290" s="72"/>
      <c r="E290" s="11"/>
      <c r="F290" s="11"/>
      <c r="G290" s="12"/>
      <c r="H290" s="12"/>
      <c r="I290" s="12"/>
      <c r="J290" s="43"/>
    </row>
    <row r="291" spans="1:10" x14ac:dyDescent="0.2">
      <c r="A291" s="44"/>
      <c r="B291" s="79"/>
      <c r="C291" s="80"/>
      <c r="D291" s="72"/>
      <c r="E291" s="11"/>
      <c r="F291" s="11"/>
      <c r="G291" s="12"/>
      <c r="H291" s="12"/>
      <c r="I291" s="12"/>
      <c r="J291" s="43"/>
    </row>
    <row r="292" spans="1:10" x14ac:dyDescent="0.2">
      <c r="A292" s="44"/>
      <c r="B292" s="79"/>
      <c r="C292" s="80"/>
      <c r="D292" s="72"/>
      <c r="E292" s="11"/>
      <c r="F292" s="11"/>
      <c r="G292" s="12"/>
      <c r="H292" s="12"/>
      <c r="I292" s="12"/>
      <c r="J292" s="43"/>
    </row>
    <row r="293" spans="1:10" s="9" customFormat="1" x14ac:dyDescent="0.2">
      <c r="A293" s="130" t="s">
        <v>0</v>
      </c>
      <c r="B293" s="130"/>
      <c r="C293" s="130"/>
      <c r="D293" s="130"/>
      <c r="E293" s="130"/>
      <c r="F293" s="6"/>
      <c r="G293" s="7"/>
      <c r="H293" s="7"/>
      <c r="I293" s="7"/>
      <c r="J293" s="112"/>
    </row>
    <row r="294" spans="1:10" ht="12.75" customHeight="1" x14ac:dyDescent="0.2">
      <c r="A294" s="10"/>
      <c r="B294" s="131" t="s">
        <v>1</v>
      </c>
      <c r="C294" s="131"/>
      <c r="D294" s="131"/>
      <c r="E294" s="131"/>
      <c r="F294" s="11"/>
      <c r="G294" s="12"/>
      <c r="H294" s="12"/>
      <c r="I294" s="12"/>
      <c r="J294" s="102"/>
    </row>
    <row r="295" spans="1:10" ht="12.75" customHeight="1" x14ac:dyDescent="0.2">
      <c r="A295" s="10"/>
      <c r="B295" s="132" t="s">
        <v>274</v>
      </c>
      <c r="C295" s="132"/>
      <c r="D295" s="132"/>
      <c r="E295" s="132"/>
      <c r="F295" s="132"/>
      <c r="G295" s="132"/>
      <c r="H295" s="132"/>
      <c r="I295" s="132"/>
      <c r="J295" s="133"/>
    </row>
    <row r="296" spans="1:10" ht="12.75" customHeight="1" x14ac:dyDescent="0.2">
      <c r="A296" s="14"/>
      <c r="B296" s="128" t="s">
        <v>2</v>
      </c>
      <c r="C296" s="128"/>
      <c r="D296" s="128"/>
      <c r="E296" s="128"/>
      <c r="F296" s="15"/>
      <c r="G296" s="16"/>
      <c r="H296" s="16"/>
      <c r="I296" s="16"/>
      <c r="J296" s="106"/>
    </row>
    <row r="297" spans="1:10" x14ac:dyDescent="0.2">
      <c r="A297" s="51"/>
      <c r="B297" s="52"/>
      <c r="C297" s="38"/>
      <c r="D297" s="39"/>
      <c r="J297" s="35"/>
    </row>
    <row r="298" spans="1:10" x14ac:dyDescent="0.2">
      <c r="A298" s="33" t="s">
        <v>194</v>
      </c>
      <c r="B298" s="34" t="s">
        <v>195</v>
      </c>
      <c r="G298" s="59"/>
      <c r="H298" s="59"/>
      <c r="I298" s="59"/>
      <c r="J298" s="114"/>
    </row>
    <row r="299" spans="1:10" x14ac:dyDescent="0.2">
      <c r="G299" s="12"/>
      <c r="H299" s="12"/>
      <c r="I299" s="12"/>
      <c r="J299" s="43"/>
    </row>
    <row r="300" spans="1:10" ht="25.5" x14ac:dyDescent="0.2">
      <c r="A300" s="33" t="s">
        <v>196</v>
      </c>
      <c r="B300" s="34" t="s">
        <v>197</v>
      </c>
      <c r="G300" s="12"/>
      <c r="H300" s="12"/>
      <c r="I300" s="12"/>
      <c r="J300" s="43"/>
    </row>
    <row r="301" spans="1:10" x14ac:dyDescent="0.2">
      <c r="B301" s="2" t="s">
        <v>44</v>
      </c>
      <c r="G301" s="12"/>
      <c r="H301" s="12"/>
      <c r="I301" s="12"/>
      <c r="J301" s="43"/>
    </row>
    <row r="302" spans="1:10" ht="54.75" customHeight="1" x14ac:dyDescent="0.2">
      <c r="B302" s="2" t="s">
        <v>198</v>
      </c>
      <c r="G302" s="12"/>
      <c r="H302" s="12"/>
      <c r="I302" s="12"/>
      <c r="J302" s="43"/>
    </row>
    <row r="303" spans="1:10" ht="25.5" x14ac:dyDescent="0.2">
      <c r="B303" s="2" t="s">
        <v>199</v>
      </c>
      <c r="E303" s="11"/>
      <c r="F303" s="11"/>
      <c r="G303" s="12"/>
      <c r="H303" s="12"/>
      <c r="I303" s="12"/>
      <c r="J303" s="43"/>
    </row>
    <row r="304" spans="1:10" ht="25.5" x14ac:dyDescent="0.2">
      <c r="B304" s="2" t="s">
        <v>200</v>
      </c>
      <c r="E304" s="11"/>
      <c r="F304" s="11"/>
      <c r="G304" s="12"/>
      <c r="H304" s="12"/>
      <c r="I304" s="12"/>
      <c r="J304" s="43"/>
    </row>
    <row r="305" spans="2:11" ht="89.25" x14ac:dyDescent="0.2">
      <c r="B305" s="2" t="s">
        <v>201</v>
      </c>
      <c r="E305" s="11"/>
      <c r="F305" s="11"/>
      <c r="G305" s="12"/>
      <c r="H305" s="12"/>
      <c r="I305" s="12"/>
      <c r="J305" s="43"/>
    </row>
    <row r="306" spans="2:11" ht="89.25" x14ac:dyDescent="0.2">
      <c r="B306" s="2" t="s">
        <v>202</v>
      </c>
      <c r="G306" s="59"/>
      <c r="H306" s="59"/>
      <c r="I306" s="59"/>
      <c r="J306" s="114"/>
      <c r="K306" s="12"/>
    </row>
    <row r="307" spans="2:11" ht="51" x14ac:dyDescent="0.2">
      <c r="B307" s="2" t="s">
        <v>203</v>
      </c>
      <c r="G307" s="12"/>
      <c r="H307" s="12"/>
      <c r="I307" s="12"/>
      <c r="J307" s="43"/>
      <c r="K307" s="12"/>
    </row>
    <row r="308" spans="2:11" ht="38.25" x14ac:dyDescent="0.2">
      <c r="B308" s="2" t="s">
        <v>204</v>
      </c>
      <c r="E308" s="11"/>
      <c r="F308" s="11"/>
      <c r="G308" s="12"/>
      <c r="H308" s="12"/>
      <c r="I308" s="12"/>
      <c r="J308" s="43"/>
    </row>
    <row r="309" spans="2:11" ht="38.25" x14ac:dyDescent="0.2">
      <c r="B309" s="2" t="s">
        <v>205</v>
      </c>
      <c r="E309" s="11"/>
      <c r="F309" s="11"/>
      <c r="G309" s="12"/>
      <c r="H309" s="12"/>
      <c r="I309" s="12"/>
      <c r="J309" s="43"/>
    </row>
    <row r="310" spans="2:11" x14ac:dyDescent="0.2">
      <c r="B310" s="2" t="s">
        <v>44</v>
      </c>
      <c r="J310" s="35"/>
    </row>
    <row r="311" spans="2:11" x14ac:dyDescent="0.2">
      <c r="B311" s="2" t="s">
        <v>206</v>
      </c>
      <c r="E311" s="11"/>
      <c r="F311" s="58"/>
      <c r="J311" s="35"/>
    </row>
    <row r="312" spans="2:11" x14ac:dyDescent="0.2">
      <c r="E312" s="11"/>
      <c r="F312" s="11"/>
      <c r="J312" s="35"/>
    </row>
    <row r="313" spans="2:11" x14ac:dyDescent="0.2">
      <c r="C313" s="38"/>
      <c r="D313" s="81"/>
      <c r="E313" s="11"/>
      <c r="F313" s="11"/>
      <c r="J313" s="35"/>
    </row>
    <row r="314" spans="2:11" x14ac:dyDescent="0.2">
      <c r="B314" s="2" t="s">
        <v>207</v>
      </c>
      <c r="C314" s="38" t="s">
        <v>24</v>
      </c>
      <c r="D314" s="81">
        <f>D28</f>
        <v>904.09</v>
      </c>
      <c r="E314" s="126"/>
      <c r="F314" s="11"/>
      <c r="J314" s="35">
        <f>E314*D314</f>
        <v>0</v>
      </c>
    </row>
    <row r="315" spans="2:11" x14ac:dyDescent="0.2">
      <c r="B315" s="2" t="s">
        <v>208</v>
      </c>
      <c r="C315" s="38" t="s">
        <v>24</v>
      </c>
      <c r="D315" s="81">
        <f>D29</f>
        <v>10</v>
      </c>
      <c r="E315" s="126"/>
      <c r="F315" s="11"/>
      <c r="J315" s="35">
        <f>E315*D315</f>
        <v>0</v>
      </c>
    </row>
    <row r="316" spans="2:11" x14ac:dyDescent="0.2">
      <c r="C316" s="38"/>
      <c r="D316" s="81"/>
      <c r="J316" s="35"/>
    </row>
    <row r="317" spans="2:11" ht="51" x14ac:dyDescent="0.2">
      <c r="B317" s="2" t="s">
        <v>209</v>
      </c>
      <c r="J317" s="35"/>
    </row>
    <row r="318" spans="2:11" x14ac:dyDescent="0.2">
      <c r="C318" s="38"/>
      <c r="D318" s="81"/>
      <c r="J318" s="35"/>
    </row>
    <row r="319" spans="2:11" hidden="1" x14ac:dyDescent="0.2">
      <c r="J319" s="35"/>
    </row>
    <row r="320" spans="2:11" hidden="1" x14ac:dyDescent="0.2">
      <c r="J320" s="35"/>
    </row>
    <row r="321" spans="1:10" s="9" customFormat="1" x14ac:dyDescent="0.2">
      <c r="A321" s="130" t="s">
        <v>0</v>
      </c>
      <c r="B321" s="130"/>
      <c r="C321" s="130"/>
      <c r="D321" s="130"/>
      <c r="E321" s="130"/>
      <c r="F321" s="6"/>
      <c r="G321" s="7"/>
      <c r="H321" s="7"/>
      <c r="I321" s="7"/>
      <c r="J321" s="112"/>
    </row>
    <row r="322" spans="1:10" ht="12.75" customHeight="1" x14ac:dyDescent="0.2">
      <c r="A322" s="10"/>
      <c r="B322" s="131" t="s">
        <v>1</v>
      </c>
      <c r="C322" s="131"/>
      <c r="D322" s="131"/>
      <c r="E322" s="131"/>
      <c r="F322" s="11"/>
      <c r="G322" s="12"/>
      <c r="H322" s="12"/>
      <c r="I322" s="12"/>
      <c r="J322" s="102"/>
    </row>
    <row r="323" spans="1:10" ht="12.75" customHeight="1" x14ac:dyDescent="0.2">
      <c r="A323" s="10"/>
      <c r="B323" s="132" t="s">
        <v>274</v>
      </c>
      <c r="C323" s="132"/>
      <c r="D323" s="132"/>
      <c r="E323" s="132"/>
      <c r="F323" s="132"/>
      <c r="G323" s="132"/>
      <c r="H323" s="132"/>
      <c r="I323" s="132"/>
      <c r="J323" s="133"/>
    </row>
    <row r="324" spans="1:10" ht="12.75" customHeight="1" x14ac:dyDescent="0.2">
      <c r="A324" s="14"/>
      <c r="B324" s="128" t="s">
        <v>2</v>
      </c>
      <c r="C324" s="128"/>
      <c r="D324" s="128"/>
      <c r="E324" s="128"/>
      <c r="F324" s="15"/>
      <c r="G324" s="16"/>
      <c r="H324" s="16"/>
      <c r="I324" s="16"/>
      <c r="J324" s="106"/>
    </row>
    <row r="325" spans="1:10" x14ac:dyDescent="0.2">
      <c r="A325" s="51"/>
      <c r="B325" s="52"/>
      <c r="C325" s="38"/>
      <c r="D325" s="39"/>
      <c r="J325" s="35"/>
    </row>
    <row r="326" spans="1:10" x14ac:dyDescent="0.2">
      <c r="A326" s="33" t="s">
        <v>210</v>
      </c>
      <c r="B326" s="34" t="s">
        <v>211</v>
      </c>
      <c r="J326" s="35"/>
    </row>
    <row r="327" spans="1:10" ht="51" x14ac:dyDescent="0.2">
      <c r="A327" s="33"/>
      <c r="B327" s="2" t="s">
        <v>212</v>
      </c>
      <c r="J327" s="35"/>
    </row>
    <row r="328" spans="1:10" x14ac:dyDescent="0.2">
      <c r="A328" s="33"/>
      <c r="J328" s="35"/>
    </row>
    <row r="329" spans="1:10" ht="25.5" x14ac:dyDescent="0.2">
      <c r="A329" s="33"/>
      <c r="B329" s="34" t="s">
        <v>213</v>
      </c>
      <c r="J329" s="35"/>
    </row>
    <row r="330" spans="1:10" x14ac:dyDescent="0.2">
      <c r="A330" s="33"/>
      <c r="B330" s="2" t="s">
        <v>214</v>
      </c>
      <c r="J330" s="35"/>
    </row>
    <row r="331" spans="1:10" x14ac:dyDescent="0.2">
      <c r="A331" s="33"/>
      <c r="J331" s="35"/>
    </row>
    <row r="332" spans="1:10" x14ac:dyDescent="0.2">
      <c r="A332" s="33"/>
      <c r="B332" s="2" t="s">
        <v>215</v>
      </c>
      <c r="C332" s="38" t="s">
        <v>148</v>
      </c>
      <c r="D332" s="52">
        <v>6</v>
      </c>
      <c r="E332" s="124"/>
      <c r="J332" s="35">
        <f>E332*D332</f>
        <v>0</v>
      </c>
    </row>
    <row r="333" spans="1:10" x14ac:dyDescent="0.2">
      <c r="A333" s="33"/>
      <c r="J333" s="35"/>
    </row>
    <row r="334" spans="1:10" x14ac:dyDescent="0.2">
      <c r="A334" s="33" t="s">
        <v>216</v>
      </c>
      <c r="B334" s="34" t="s">
        <v>217</v>
      </c>
      <c r="J334" s="35"/>
    </row>
    <row r="335" spans="1:10" ht="63.75" x14ac:dyDescent="0.2">
      <c r="A335" s="33"/>
      <c r="B335" s="2" t="s">
        <v>218</v>
      </c>
      <c r="J335" s="35"/>
    </row>
    <row r="336" spans="1:10" x14ac:dyDescent="0.2">
      <c r="A336" s="33"/>
      <c r="J336" s="35"/>
    </row>
    <row r="337" spans="1:10" x14ac:dyDescent="0.2">
      <c r="A337" s="33"/>
      <c r="B337" s="2" t="s">
        <v>219</v>
      </c>
      <c r="J337" s="35"/>
    </row>
    <row r="338" spans="1:10" x14ac:dyDescent="0.2">
      <c r="A338" s="33"/>
      <c r="J338" s="35"/>
    </row>
    <row r="339" spans="1:10" x14ac:dyDescent="0.2">
      <c r="A339" s="33"/>
      <c r="B339" s="2" t="s">
        <v>220</v>
      </c>
      <c r="C339" s="3" t="s">
        <v>169</v>
      </c>
      <c r="D339">
        <v>450</v>
      </c>
      <c r="E339" s="124"/>
      <c r="J339" s="35">
        <f>E339*D339</f>
        <v>0</v>
      </c>
    </row>
    <row r="340" spans="1:10" x14ac:dyDescent="0.2">
      <c r="A340" s="33"/>
      <c r="B340" s="2" t="s">
        <v>221</v>
      </c>
      <c r="C340" s="3" t="s">
        <v>169</v>
      </c>
      <c r="D340">
        <v>520</v>
      </c>
      <c r="E340" s="124"/>
      <c r="J340" s="35">
        <f>E340*D340</f>
        <v>0</v>
      </c>
    </row>
    <row r="341" spans="1:10" x14ac:dyDescent="0.2">
      <c r="D341" s="35"/>
      <c r="J341" s="35"/>
    </row>
    <row r="342" spans="1:10" x14ac:dyDescent="0.2">
      <c r="A342" s="33" t="s">
        <v>225</v>
      </c>
      <c r="B342" s="34" t="s">
        <v>226</v>
      </c>
      <c r="E342" s="11"/>
      <c r="F342" s="11"/>
      <c r="G342" s="12"/>
      <c r="H342" s="12"/>
      <c r="I342" s="12"/>
      <c r="J342" s="43"/>
    </row>
    <row r="343" spans="1:10" x14ac:dyDescent="0.2">
      <c r="E343" s="11"/>
      <c r="F343" s="11"/>
      <c r="G343" s="12"/>
      <c r="H343" s="12"/>
      <c r="I343" s="12"/>
      <c r="J343" s="43"/>
    </row>
    <row r="344" spans="1:10" ht="25.5" x14ac:dyDescent="0.2">
      <c r="B344" s="2" t="s">
        <v>227</v>
      </c>
      <c r="E344" s="11"/>
      <c r="F344" s="11"/>
      <c r="G344" s="12"/>
      <c r="H344" s="12"/>
      <c r="I344" s="12"/>
      <c r="J344" s="43"/>
    </row>
    <row r="345" spans="1:10" x14ac:dyDescent="0.2">
      <c r="C345" s="82" t="s">
        <v>228</v>
      </c>
      <c r="D345" s="52">
        <v>25</v>
      </c>
      <c r="E345" s="126"/>
      <c r="F345" s="11"/>
      <c r="G345" s="12"/>
      <c r="H345" s="12"/>
      <c r="I345" s="12"/>
      <c r="J345" s="43">
        <f>E345*D345</f>
        <v>0</v>
      </c>
    </row>
    <row r="346" spans="1:10" x14ac:dyDescent="0.2">
      <c r="B346" s="2" t="s">
        <v>44</v>
      </c>
      <c r="E346" s="11"/>
      <c r="F346" s="11"/>
      <c r="J346" s="35"/>
    </row>
    <row r="347" spans="1:10" x14ac:dyDescent="0.2">
      <c r="B347" s="2" t="s">
        <v>44</v>
      </c>
      <c r="E347" s="11"/>
      <c r="F347" s="11"/>
      <c r="J347" s="35"/>
    </row>
    <row r="348" spans="1:10" ht="15" x14ac:dyDescent="0.25">
      <c r="A348" s="73" t="s">
        <v>194</v>
      </c>
      <c r="B348" s="83" t="s">
        <v>229</v>
      </c>
      <c r="C348" s="47"/>
      <c r="D348" s="75"/>
      <c r="E348" s="23"/>
      <c r="F348" s="23"/>
      <c r="G348" s="22"/>
      <c r="H348" s="22"/>
      <c r="I348" s="22"/>
      <c r="J348" s="113">
        <f>J345+J340+J339+J332+J315+J314</f>
        <v>0</v>
      </c>
    </row>
    <row r="349" spans="1:10" x14ac:dyDescent="0.2">
      <c r="A349" s="76"/>
      <c r="B349" s="84"/>
      <c r="C349" s="27"/>
      <c r="D349" s="28"/>
      <c r="E349" s="15"/>
      <c r="F349" s="15"/>
      <c r="G349" s="16"/>
      <c r="H349" s="16"/>
      <c r="I349" s="16"/>
      <c r="J349" s="106"/>
    </row>
    <row r="350" spans="1:10" x14ac:dyDescent="0.2">
      <c r="A350" s="33"/>
      <c r="B350" s="85"/>
      <c r="C350" s="38"/>
      <c r="D350" s="52"/>
      <c r="E350" s="11"/>
      <c r="F350" s="11"/>
      <c r="J350" s="35"/>
    </row>
    <row r="351" spans="1:10" x14ac:dyDescent="0.2">
      <c r="A351" s="33"/>
      <c r="B351" s="85"/>
      <c r="C351" s="38"/>
      <c r="D351" s="52"/>
      <c r="J351" s="35"/>
    </row>
    <row r="352" spans="1:10" x14ac:dyDescent="0.2">
      <c r="A352" s="33"/>
      <c r="B352" s="85"/>
      <c r="C352" s="38"/>
      <c r="D352" s="52"/>
      <c r="J352" s="35"/>
    </row>
    <row r="353" spans="1:10" x14ac:dyDescent="0.2">
      <c r="A353" s="33"/>
      <c r="B353" s="85"/>
      <c r="C353" s="38"/>
      <c r="D353" s="52"/>
      <c r="J353" s="35"/>
    </row>
    <row r="354" spans="1:10" s="9" customFormat="1" x14ac:dyDescent="0.2">
      <c r="A354" s="130" t="s">
        <v>0</v>
      </c>
      <c r="B354" s="130"/>
      <c r="C354" s="130"/>
      <c r="D354" s="130"/>
      <c r="E354" s="130"/>
      <c r="F354" s="6"/>
      <c r="G354" s="7"/>
      <c r="H354" s="7"/>
      <c r="I354" s="7"/>
      <c r="J354" s="112"/>
    </row>
    <row r="355" spans="1:10" ht="12.75" customHeight="1" x14ac:dyDescent="0.2">
      <c r="A355" s="10"/>
      <c r="B355" s="131" t="s">
        <v>1</v>
      </c>
      <c r="C355" s="131"/>
      <c r="D355" s="131"/>
      <c r="E355" s="131"/>
      <c r="F355" s="11"/>
      <c r="G355" s="12"/>
      <c r="H355" s="12"/>
      <c r="I355" s="12"/>
      <c r="J355" s="102"/>
    </row>
    <row r="356" spans="1:10" ht="12.75" customHeight="1" x14ac:dyDescent="0.2">
      <c r="A356" s="10"/>
      <c r="B356" s="132" t="s">
        <v>274</v>
      </c>
      <c r="C356" s="132"/>
      <c r="D356" s="132"/>
      <c r="E356" s="132"/>
      <c r="F356" s="132"/>
      <c r="G356" s="132"/>
      <c r="H356" s="132"/>
      <c r="I356" s="132"/>
      <c r="J356" s="133"/>
    </row>
    <row r="357" spans="1:10" ht="12.75" customHeight="1" x14ac:dyDescent="0.2">
      <c r="A357" s="14"/>
      <c r="B357" s="128" t="s">
        <v>2</v>
      </c>
      <c r="C357" s="128"/>
      <c r="D357" s="128"/>
      <c r="E357" s="128"/>
      <c r="F357" s="15"/>
      <c r="G357" s="16"/>
      <c r="H357" s="16"/>
      <c r="I357" s="16"/>
      <c r="J357" s="106"/>
    </row>
    <row r="358" spans="1:10" x14ac:dyDescent="0.2">
      <c r="A358" s="51"/>
      <c r="B358" s="52"/>
      <c r="C358" s="38"/>
      <c r="D358" s="39"/>
      <c r="J358" s="35"/>
    </row>
    <row r="359" spans="1:10" ht="15" x14ac:dyDescent="0.25">
      <c r="A359" s="53" t="s">
        <v>230</v>
      </c>
      <c r="B359" s="54" t="s">
        <v>231</v>
      </c>
      <c r="J359" s="35"/>
    </row>
    <row r="360" spans="1:10" x14ac:dyDescent="0.2">
      <c r="J360" s="35"/>
    </row>
    <row r="361" spans="1:10" ht="38.25" x14ac:dyDescent="0.2">
      <c r="A361" s="33" t="s">
        <v>232</v>
      </c>
      <c r="B361" s="2" t="s">
        <v>233</v>
      </c>
      <c r="E361" s="11"/>
      <c r="F361" s="11"/>
      <c r="G361" s="12"/>
      <c r="H361" s="12"/>
      <c r="I361" s="12"/>
      <c r="J361" s="43"/>
    </row>
    <row r="362" spans="1:10" ht="63.75" x14ac:dyDescent="0.2">
      <c r="A362" s="33"/>
      <c r="B362" s="2" t="s">
        <v>234</v>
      </c>
      <c r="E362" s="11"/>
      <c r="F362" s="58"/>
      <c r="G362" s="12"/>
      <c r="H362" s="12"/>
      <c r="I362" s="12"/>
      <c r="J362" s="43"/>
    </row>
    <row r="363" spans="1:10" x14ac:dyDescent="0.2">
      <c r="A363" s="33"/>
      <c r="B363" s="2" t="s">
        <v>235</v>
      </c>
      <c r="C363" s="38" t="s">
        <v>24</v>
      </c>
      <c r="D363" s="39">
        <f>+D367</f>
        <v>914.09</v>
      </c>
      <c r="E363" s="126"/>
      <c r="F363" s="11"/>
      <c r="J363" s="43">
        <f>E363*D363</f>
        <v>0</v>
      </c>
    </row>
    <row r="364" spans="1:10" x14ac:dyDescent="0.2">
      <c r="A364" s="33"/>
      <c r="B364" s="2" t="s">
        <v>44</v>
      </c>
      <c r="C364" s="38"/>
      <c r="D364" s="52"/>
      <c r="E364" s="11"/>
      <c r="F364" s="11"/>
      <c r="J364" s="35"/>
    </row>
    <row r="365" spans="1:10" ht="38.25" x14ac:dyDescent="0.2">
      <c r="A365" s="33" t="s">
        <v>236</v>
      </c>
      <c r="B365" s="2" t="s">
        <v>237</v>
      </c>
      <c r="C365" s="38"/>
      <c r="D365" s="52"/>
      <c r="E365" s="11"/>
      <c r="F365" s="11"/>
      <c r="J365" s="35"/>
    </row>
    <row r="366" spans="1:10" x14ac:dyDescent="0.2">
      <c r="C366" s="38"/>
      <c r="D366" s="52"/>
      <c r="E366" s="11"/>
      <c r="F366" s="11"/>
      <c r="J366" s="35"/>
    </row>
    <row r="367" spans="1:10" x14ac:dyDescent="0.2">
      <c r="B367" s="2" t="s">
        <v>238</v>
      </c>
      <c r="C367" s="38" t="s">
        <v>24</v>
      </c>
      <c r="D367" s="39">
        <f>+D41</f>
        <v>914.09</v>
      </c>
      <c r="E367" s="124"/>
      <c r="J367" s="43">
        <f>E367*D367</f>
        <v>0</v>
      </c>
    </row>
    <row r="368" spans="1:10" x14ac:dyDescent="0.2">
      <c r="C368" s="38"/>
      <c r="D368" s="39"/>
      <c r="J368" s="43"/>
    </row>
    <row r="369" spans="1:10" ht="25.5" x14ac:dyDescent="0.2">
      <c r="A369" s="33" t="s">
        <v>239</v>
      </c>
      <c r="B369" s="2" t="s">
        <v>240</v>
      </c>
      <c r="C369" s="38"/>
      <c r="D369" s="39"/>
      <c r="J369" s="43"/>
    </row>
    <row r="370" spans="1:10" x14ac:dyDescent="0.2">
      <c r="B370" s="2" t="s">
        <v>241</v>
      </c>
      <c r="C370" s="38" t="s">
        <v>242</v>
      </c>
      <c r="D370" s="39">
        <v>2</v>
      </c>
      <c r="E370" s="124"/>
      <c r="J370" s="43">
        <f>D370*E370</f>
        <v>0</v>
      </c>
    </row>
    <row r="371" spans="1:10" x14ac:dyDescent="0.2">
      <c r="C371" s="38"/>
      <c r="D371" s="39"/>
      <c r="J371" s="43"/>
    </row>
    <row r="372" spans="1:10" x14ac:dyDescent="0.2">
      <c r="A372" s="5" t="s">
        <v>230</v>
      </c>
      <c r="B372" s="86" t="s">
        <v>243</v>
      </c>
      <c r="C372" s="47"/>
      <c r="D372" s="75"/>
      <c r="E372" s="23"/>
      <c r="F372" s="23"/>
      <c r="G372" s="22"/>
      <c r="H372" s="22"/>
      <c r="I372" s="22"/>
      <c r="J372" s="113">
        <f>J367+J363+J370</f>
        <v>0</v>
      </c>
    </row>
    <row r="373" spans="1:10" hidden="1" x14ac:dyDescent="0.2">
      <c r="A373" s="76"/>
      <c r="B373" s="84"/>
      <c r="C373" s="27"/>
      <c r="D373" s="28"/>
      <c r="E373" s="15"/>
      <c r="F373" s="15"/>
      <c r="G373" s="16"/>
      <c r="H373" s="16"/>
      <c r="I373" s="16"/>
      <c r="J373" s="106"/>
    </row>
    <row r="374" spans="1:10" s="9" customFormat="1" x14ac:dyDescent="0.2">
      <c r="A374" s="130" t="s">
        <v>0</v>
      </c>
      <c r="B374" s="130"/>
      <c r="C374" s="130"/>
      <c r="D374" s="130"/>
      <c r="E374" s="130"/>
      <c r="F374" s="6"/>
      <c r="G374" s="7"/>
      <c r="H374" s="7"/>
      <c r="I374" s="7"/>
      <c r="J374" s="112"/>
    </row>
    <row r="375" spans="1:10" ht="12.75" customHeight="1" x14ac:dyDescent="0.2">
      <c r="A375" s="10"/>
      <c r="B375" s="131" t="s">
        <v>1</v>
      </c>
      <c r="C375" s="131"/>
      <c r="D375" s="131"/>
      <c r="E375" s="131"/>
      <c r="F375" s="11"/>
      <c r="G375" s="12"/>
      <c r="H375" s="12"/>
      <c r="I375" s="12"/>
      <c r="J375" s="102"/>
    </row>
    <row r="376" spans="1:10" ht="12.75" customHeight="1" x14ac:dyDescent="0.2">
      <c r="A376" s="10"/>
      <c r="B376" s="132" t="s">
        <v>274</v>
      </c>
      <c r="C376" s="132"/>
      <c r="D376" s="132"/>
      <c r="E376" s="132"/>
      <c r="F376" s="132"/>
      <c r="G376" s="132"/>
      <c r="H376" s="132"/>
      <c r="I376" s="132"/>
      <c r="J376" s="133"/>
    </row>
    <row r="377" spans="1:10" ht="12.75" customHeight="1" x14ac:dyDescent="0.2">
      <c r="A377" s="14"/>
      <c r="B377" s="128" t="s">
        <v>2</v>
      </c>
      <c r="C377" s="128"/>
      <c r="D377" s="128"/>
      <c r="E377" s="128"/>
      <c r="F377" s="15"/>
      <c r="G377" s="16"/>
      <c r="H377" s="16"/>
      <c r="I377" s="16"/>
      <c r="J377" s="106"/>
    </row>
    <row r="378" spans="1:10" x14ac:dyDescent="0.2">
      <c r="A378" s="87"/>
      <c r="B378" s="72"/>
      <c r="C378" s="80"/>
      <c r="D378" s="88"/>
      <c r="E378" s="11"/>
      <c r="F378" s="11"/>
      <c r="G378" s="12"/>
      <c r="H378" s="12"/>
      <c r="I378" s="12"/>
      <c r="J378" s="43"/>
    </row>
    <row r="379" spans="1:10" x14ac:dyDescent="0.2">
      <c r="J379" s="35"/>
    </row>
    <row r="380" spans="1:10" ht="15" x14ac:dyDescent="0.25">
      <c r="A380" s="53" t="s">
        <v>244</v>
      </c>
      <c r="B380" s="54" t="s">
        <v>245</v>
      </c>
      <c r="G380" s="12"/>
      <c r="H380" s="12"/>
      <c r="I380" s="12"/>
      <c r="J380" s="43"/>
    </row>
    <row r="381" spans="1:10" x14ac:dyDescent="0.2">
      <c r="G381" s="12"/>
      <c r="H381" s="12"/>
      <c r="I381" s="12"/>
      <c r="J381" s="43"/>
    </row>
    <row r="382" spans="1:10" x14ac:dyDescent="0.2">
      <c r="A382" s="33" t="s">
        <v>246</v>
      </c>
      <c r="B382" s="34" t="s">
        <v>247</v>
      </c>
      <c r="G382" s="12"/>
      <c r="H382" s="12"/>
      <c r="I382" s="12"/>
      <c r="J382" s="43"/>
    </row>
    <row r="383" spans="1:10" ht="76.5" x14ac:dyDescent="0.2">
      <c r="B383" s="2" t="s">
        <v>248</v>
      </c>
      <c r="G383" s="59"/>
      <c r="H383" s="59"/>
      <c r="I383" s="59"/>
      <c r="J383" s="114"/>
    </row>
    <row r="384" spans="1:10" ht="51" x14ac:dyDescent="0.2">
      <c r="B384" s="2" t="s">
        <v>249</v>
      </c>
      <c r="F384" s="60"/>
      <c r="G384" s="12"/>
      <c r="H384" s="12"/>
      <c r="I384" s="12"/>
      <c r="J384" s="43"/>
    </row>
    <row r="385" spans="2:10" ht="51" x14ac:dyDescent="0.2">
      <c r="B385" s="2" t="s">
        <v>250</v>
      </c>
      <c r="F385" s="60"/>
      <c r="G385" s="12"/>
      <c r="H385" s="12"/>
      <c r="I385" s="12"/>
      <c r="J385" s="43"/>
    </row>
    <row r="386" spans="2:10" ht="63.75" x14ac:dyDescent="0.2">
      <c r="B386" s="2" t="s">
        <v>251</v>
      </c>
      <c r="F386" s="60"/>
      <c r="G386" s="12"/>
      <c r="H386" s="12"/>
      <c r="I386" s="12"/>
      <c r="J386" s="43"/>
    </row>
    <row r="387" spans="2:10" x14ac:dyDescent="0.2">
      <c r="B387" s="2" t="s">
        <v>252</v>
      </c>
      <c r="F387" s="60"/>
      <c r="G387" s="12"/>
      <c r="H387" s="12"/>
      <c r="I387" s="12"/>
      <c r="J387" s="43"/>
    </row>
    <row r="388" spans="2:10" ht="25.5" x14ac:dyDescent="0.2">
      <c r="B388" s="2" t="s">
        <v>253</v>
      </c>
      <c r="E388" s="11"/>
      <c r="F388" s="71"/>
      <c r="G388" s="12"/>
      <c r="H388" s="12"/>
      <c r="I388" s="12"/>
      <c r="J388" s="43"/>
    </row>
    <row r="389" spans="2:10" x14ac:dyDescent="0.2">
      <c r="B389" s="2" t="s">
        <v>254</v>
      </c>
      <c r="E389" s="11"/>
      <c r="F389" s="71"/>
      <c r="G389" s="12"/>
      <c r="H389" s="12"/>
      <c r="I389" s="12"/>
      <c r="J389" s="43"/>
    </row>
    <row r="390" spans="2:10" ht="63.75" x14ac:dyDescent="0.2">
      <c r="B390" s="2" t="s">
        <v>255</v>
      </c>
      <c r="E390" s="11"/>
      <c r="F390" s="71"/>
      <c r="G390" s="12"/>
      <c r="H390" s="12"/>
      <c r="I390" s="12"/>
      <c r="J390" s="43"/>
    </row>
    <row r="391" spans="2:10" x14ac:dyDescent="0.2">
      <c r="B391" s="2" t="s">
        <v>44</v>
      </c>
      <c r="E391" s="11"/>
      <c r="F391" s="71"/>
      <c r="G391" s="59"/>
      <c r="H391" s="59"/>
      <c r="I391" s="59"/>
      <c r="J391" s="114"/>
    </row>
    <row r="392" spans="2:10" x14ac:dyDescent="0.2">
      <c r="B392" s="2" t="s">
        <v>256</v>
      </c>
      <c r="E392" s="11"/>
      <c r="F392" s="71"/>
      <c r="G392" s="12"/>
      <c r="H392" s="12"/>
      <c r="I392" s="12"/>
      <c r="J392" s="43"/>
    </row>
    <row r="393" spans="2:10" ht="51" x14ac:dyDescent="0.2">
      <c r="B393" s="2" t="s">
        <v>257</v>
      </c>
      <c r="E393" s="11"/>
      <c r="F393" s="71"/>
      <c r="G393" s="12"/>
      <c r="H393" s="12"/>
      <c r="I393" s="12"/>
      <c r="J393" s="43"/>
    </row>
    <row r="394" spans="2:10" x14ac:dyDescent="0.2">
      <c r="E394" s="71"/>
      <c r="F394" s="71"/>
      <c r="G394" s="12"/>
      <c r="H394" s="12"/>
      <c r="I394" s="12"/>
      <c r="J394" s="43"/>
    </row>
    <row r="395" spans="2:10" x14ac:dyDescent="0.2">
      <c r="B395" s="2" t="s">
        <v>258</v>
      </c>
      <c r="E395" s="11"/>
      <c r="F395" s="71"/>
      <c r="J395" s="35"/>
    </row>
    <row r="396" spans="2:10" x14ac:dyDescent="0.2">
      <c r="B396" s="2" t="s">
        <v>44</v>
      </c>
      <c r="E396" s="11"/>
      <c r="F396" s="58"/>
      <c r="J396" s="35"/>
    </row>
    <row r="397" spans="2:10" x14ac:dyDescent="0.2">
      <c r="B397" s="2" t="s">
        <v>222</v>
      </c>
      <c r="E397" s="11"/>
      <c r="F397" s="11"/>
      <c r="J397" s="35"/>
    </row>
    <row r="398" spans="2:10" x14ac:dyDescent="0.2">
      <c r="E398" s="11"/>
      <c r="F398" s="11"/>
      <c r="J398" s="35"/>
    </row>
    <row r="399" spans="2:10" x14ac:dyDescent="0.2">
      <c r="B399" s="2" t="s">
        <v>223</v>
      </c>
      <c r="C399" s="38" t="s">
        <v>24</v>
      </c>
      <c r="D399" s="81">
        <v>954.1</v>
      </c>
      <c r="E399" s="127"/>
      <c r="F399" s="11"/>
      <c r="J399" s="43">
        <f>E399*D399</f>
        <v>0</v>
      </c>
    </row>
    <row r="400" spans="2:10" x14ac:dyDescent="0.2">
      <c r="B400" s="2" t="s">
        <v>224</v>
      </c>
      <c r="C400" s="38" t="s">
        <v>24</v>
      </c>
      <c r="D400" s="81">
        <v>10</v>
      </c>
      <c r="E400" s="127"/>
      <c r="F400" s="11"/>
      <c r="J400" s="43">
        <f>E400*D400</f>
        <v>0</v>
      </c>
    </row>
    <row r="401" spans="1:10" x14ac:dyDescent="0.2">
      <c r="D401" s="89"/>
      <c r="E401" s="60"/>
      <c r="F401" s="60"/>
      <c r="J401" s="35"/>
    </row>
    <row r="402" spans="1:10" x14ac:dyDescent="0.2">
      <c r="D402" s="89"/>
      <c r="E402" s="60"/>
      <c r="F402" s="60"/>
      <c r="J402" s="35"/>
    </row>
    <row r="403" spans="1:10" x14ac:dyDescent="0.2">
      <c r="D403" s="89"/>
      <c r="E403" s="60"/>
      <c r="F403" s="60"/>
      <c r="J403" s="35"/>
    </row>
    <row r="404" spans="1:10" s="9" customFormat="1" x14ac:dyDescent="0.2">
      <c r="A404" s="130" t="s">
        <v>0</v>
      </c>
      <c r="B404" s="130"/>
      <c r="C404" s="130"/>
      <c r="D404" s="130"/>
      <c r="E404" s="130"/>
      <c r="F404" s="6"/>
      <c r="G404" s="7"/>
      <c r="H404" s="7"/>
      <c r="I404" s="7"/>
      <c r="J404" s="112"/>
    </row>
    <row r="405" spans="1:10" ht="12.75" customHeight="1" x14ac:dyDescent="0.2">
      <c r="A405" s="10"/>
      <c r="B405" s="131" t="s">
        <v>1</v>
      </c>
      <c r="C405" s="131"/>
      <c r="D405" s="131"/>
      <c r="E405" s="131"/>
      <c r="F405" s="11"/>
      <c r="G405" s="12"/>
      <c r="H405" s="12"/>
      <c r="I405" s="12"/>
      <c r="J405" s="102"/>
    </row>
    <row r="406" spans="1:10" ht="12.75" customHeight="1" x14ac:dyDescent="0.2">
      <c r="A406" s="10"/>
      <c r="B406" s="132" t="s">
        <v>274</v>
      </c>
      <c r="C406" s="132"/>
      <c r="D406" s="132"/>
      <c r="E406" s="132"/>
      <c r="F406" s="132"/>
      <c r="G406" s="132"/>
      <c r="H406" s="132"/>
      <c r="I406" s="132"/>
      <c r="J406" s="133"/>
    </row>
    <row r="407" spans="1:10" ht="12.75" customHeight="1" x14ac:dyDescent="0.2">
      <c r="A407" s="14"/>
      <c r="B407" s="128" t="s">
        <v>2</v>
      </c>
      <c r="C407" s="128"/>
      <c r="D407" s="128"/>
      <c r="E407" s="128"/>
      <c r="F407" s="15"/>
      <c r="G407" s="16"/>
      <c r="H407" s="16"/>
      <c r="I407" s="16"/>
      <c r="J407" s="106"/>
    </row>
    <row r="408" spans="1:10" x14ac:dyDescent="0.2">
      <c r="A408" s="51"/>
      <c r="B408" s="52"/>
      <c r="C408" s="38"/>
      <c r="D408" s="39"/>
      <c r="J408" s="35"/>
    </row>
    <row r="409" spans="1:10" x14ac:dyDescent="0.2">
      <c r="C409" s="38"/>
      <c r="D409" s="52"/>
      <c r="E409" s="60"/>
      <c r="J409" s="35"/>
    </row>
    <row r="410" spans="1:10" x14ac:dyDescent="0.2">
      <c r="A410" s="67" t="s">
        <v>259</v>
      </c>
      <c r="B410" s="34" t="s">
        <v>260</v>
      </c>
      <c r="E410" s="12"/>
      <c r="F410" s="11"/>
      <c r="G410" s="12"/>
      <c r="H410" s="12"/>
      <c r="I410" s="12"/>
      <c r="J410" s="43"/>
    </row>
    <row r="411" spans="1:10" x14ac:dyDescent="0.2">
      <c r="A411" s="68"/>
      <c r="E411" s="12"/>
      <c r="F411" s="11"/>
      <c r="G411" s="12"/>
      <c r="H411" s="12"/>
      <c r="I411" s="12"/>
      <c r="J411" s="43"/>
    </row>
    <row r="412" spans="1:10" ht="63.75" x14ac:dyDescent="0.2">
      <c r="A412" s="68"/>
      <c r="B412" s="2" t="s">
        <v>261</v>
      </c>
      <c r="E412" s="12"/>
      <c r="F412" s="11"/>
      <c r="G412" s="12"/>
      <c r="H412" s="12"/>
      <c r="I412" s="12"/>
      <c r="J412" s="43"/>
    </row>
    <row r="413" spans="1:10" ht="38.25" x14ac:dyDescent="0.2">
      <c r="A413" s="68"/>
      <c r="B413" s="2" t="s">
        <v>262</v>
      </c>
      <c r="E413" s="12"/>
      <c r="F413" s="11"/>
      <c r="G413" s="12"/>
      <c r="H413" s="12"/>
      <c r="I413" s="12"/>
      <c r="J413" s="43"/>
    </row>
    <row r="414" spans="1:10" ht="25.5" x14ac:dyDescent="0.2">
      <c r="A414" s="68"/>
      <c r="B414" s="2" t="s">
        <v>263</v>
      </c>
      <c r="E414" s="12"/>
      <c r="F414" s="11"/>
      <c r="G414" s="12"/>
      <c r="H414" s="12"/>
      <c r="I414" s="12"/>
      <c r="J414" s="43"/>
    </row>
    <row r="415" spans="1:10" ht="38.25" x14ac:dyDescent="0.2">
      <c r="A415" s="68"/>
      <c r="B415" s="2" t="s">
        <v>264</v>
      </c>
      <c r="E415"/>
      <c r="J415" s="35"/>
    </row>
    <row r="416" spans="1:10" ht="38.25" x14ac:dyDescent="0.2">
      <c r="A416" s="68"/>
      <c r="B416" s="2" t="s">
        <v>265</v>
      </c>
      <c r="E416"/>
      <c r="J416" s="35"/>
    </row>
    <row r="417" spans="1:10" x14ac:dyDescent="0.2">
      <c r="A417" s="68"/>
      <c r="B417" s="2" t="s">
        <v>266</v>
      </c>
      <c r="E417"/>
      <c r="J417" s="35"/>
    </row>
    <row r="418" spans="1:10" x14ac:dyDescent="0.2">
      <c r="A418" s="68"/>
      <c r="B418" s="2" t="s">
        <v>267</v>
      </c>
      <c r="E418"/>
      <c r="J418" s="35"/>
    </row>
    <row r="419" spans="1:10" x14ac:dyDescent="0.2">
      <c r="A419" s="68"/>
      <c r="E419"/>
      <c r="J419" s="35"/>
    </row>
    <row r="420" spans="1:10" x14ac:dyDescent="0.2">
      <c r="A420" s="68"/>
      <c r="B420" s="2" t="s">
        <v>268</v>
      </c>
      <c r="C420" s="38" t="s">
        <v>24</v>
      </c>
      <c r="D420" s="39">
        <v>10</v>
      </c>
      <c r="E420" s="120"/>
      <c r="J420" s="35">
        <f>D420*E420</f>
        <v>0</v>
      </c>
    </row>
    <row r="421" spans="1:10" x14ac:dyDescent="0.2">
      <c r="A421" s="68"/>
      <c r="C421" s="38"/>
      <c r="D421" s="39"/>
      <c r="E421"/>
      <c r="J421" s="35"/>
    </row>
    <row r="422" spans="1:10" x14ac:dyDescent="0.2">
      <c r="C422" s="38"/>
      <c r="D422" s="52"/>
      <c r="E422" s="60"/>
      <c r="J422" s="35"/>
    </row>
    <row r="423" spans="1:10" ht="15" x14ac:dyDescent="0.25">
      <c r="A423" s="73" t="s">
        <v>244</v>
      </c>
      <c r="B423" s="83" t="s">
        <v>269</v>
      </c>
      <c r="C423" s="47"/>
      <c r="D423" s="75"/>
      <c r="E423" s="90"/>
      <c r="F423" s="23"/>
      <c r="G423" s="22"/>
      <c r="H423" s="22"/>
      <c r="I423" s="22"/>
      <c r="J423" s="113">
        <f>J420+J400+J399</f>
        <v>0</v>
      </c>
    </row>
    <row r="424" spans="1:10" ht="15" x14ac:dyDescent="0.25">
      <c r="A424" s="91"/>
      <c r="B424" s="92"/>
      <c r="C424" s="27"/>
      <c r="D424" s="28"/>
      <c r="E424" s="93"/>
      <c r="F424" s="15"/>
      <c r="G424" s="16"/>
      <c r="H424" s="16"/>
      <c r="I424" s="16"/>
      <c r="J424" s="106"/>
    </row>
    <row r="425" spans="1:10" x14ac:dyDescent="0.2">
      <c r="A425" s="33"/>
      <c r="B425" s="85"/>
      <c r="C425" s="38"/>
      <c r="D425" s="52"/>
      <c r="E425" s="60"/>
      <c r="J425" s="35"/>
    </row>
    <row r="426" spans="1:10" x14ac:dyDescent="0.2">
      <c r="A426" s="33"/>
      <c r="B426" s="85"/>
      <c r="C426" s="38"/>
      <c r="D426" s="52"/>
      <c r="E426" s="60"/>
      <c r="J426" s="35"/>
    </row>
    <row r="427" spans="1:10" x14ac:dyDescent="0.2">
      <c r="A427" s="33"/>
      <c r="B427" s="85"/>
      <c r="C427" s="38"/>
      <c r="D427" s="52"/>
      <c r="E427" s="60"/>
      <c r="J427" s="35"/>
    </row>
    <row r="428" spans="1:10" x14ac:dyDescent="0.2">
      <c r="A428" s="33"/>
      <c r="B428" s="85"/>
      <c r="C428" s="38"/>
      <c r="D428" s="52"/>
      <c r="E428" s="60"/>
      <c r="J428" s="35"/>
    </row>
    <row r="429" spans="1:10" x14ac:dyDescent="0.2">
      <c r="A429" s="33"/>
      <c r="B429" s="85"/>
      <c r="C429" s="38"/>
      <c r="D429" s="52"/>
      <c r="E429" s="60"/>
      <c r="J429" s="35"/>
    </row>
    <row r="430" spans="1:10" x14ac:dyDescent="0.2">
      <c r="A430" s="33"/>
      <c r="B430" s="85"/>
      <c r="C430" s="38"/>
      <c r="D430" s="52"/>
      <c r="E430" s="60"/>
      <c r="J430" s="35"/>
    </row>
    <row r="431" spans="1:10" x14ac:dyDescent="0.2">
      <c r="A431" s="33"/>
      <c r="B431" s="85"/>
      <c r="C431" s="38"/>
      <c r="D431" s="52"/>
      <c r="E431" s="60"/>
      <c r="J431" s="35"/>
    </row>
    <row r="432" spans="1:10" s="9" customFormat="1" x14ac:dyDescent="0.2">
      <c r="A432" s="130" t="s">
        <v>0</v>
      </c>
      <c r="B432" s="130"/>
      <c r="C432" s="130"/>
      <c r="D432" s="130"/>
      <c r="E432" s="130"/>
      <c r="F432" s="6"/>
      <c r="G432" s="7"/>
      <c r="H432" s="7"/>
      <c r="I432" s="7"/>
      <c r="J432" s="112"/>
    </row>
    <row r="433" spans="1:10" ht="12.75" customHeight="1" x14ac:dyDescent="0.2">
      <c r="A433" s="10"/>
      <c r="B433" s="131" t="s">
        <v>1</v>
      </c>
      <c r="C433" s="131"/>
      <c r="D433" s="131"/>
      <c r="E433" s="131"/>
      <c r="F433" s="11"/>
      <c r="G433" s="12"/>
      <c r="H433" s="12"/>
      <c r="I433" s="12"/>
      <c r="J433" s="102"/>
    </row>
    <row r="434" spans="1:10" ht="12.75" customHeight="1" x14ac:dyDescent="0.2">
      <c r="A434" s="10"/>
      <c r="B434" s="132" t="s">
        <v>274</v>
      </c>
      <c r="C434" s="132"/>
      <c r="D434" s="132"/>
      <c r="E434" s="132"/>
      <c r="F434" s="132"/>
      <c r="G434" s="132"/>
      <c r="H434" s="132"/>
      <c r="I434" s="132"/>
      <c r="J434" s="133"/>
    </row>
    <row r="435" spans="1:10" ht="12.75" customHeight="1" x14ac:dyDescent="0.2">
      <c r="A435" s="14"/>
      <c r="B435" s="128" t="s">
        <v>2</v>
      </c>
      <c r="C435" s="128"/>
      <c r="D435" s="128"/>
      <c r="E435" s="128"/>
      <c r="F435" s="15"/>
      <c r="G435" s="16"/>
      <c r="H435" s="16"/>
      <c r="I435" s="16"/>
      <c r="J435" s="106"/>
    </row>
    <row r="436" spans="1:10" x14ac:dyDescent="0.2">
      <c r="A436" s="51"/>
      <c r="B436" s="52"/>
      <c r="C436" s="38"/>
      <c r="D436" s="39"/>
      <c r="J436" s="35"/>
    </row>
    <row r="437" spans="1:10" x14ac:dyDescent="0.2">
      <c r="E437" s="60"/>
      <c r="J437" s="35"/>
    </row>
    <row r="438" spans="1:10" x14ac:dyDescent="0.2">
      <c r="E438" s="60"/>
      <c r="J438" s="35"/>
    </row>
    <row r="439" spans="1:10" ht="18" x14ac:dyDescent="0.25">
      <c r="A439" s="94"/>
      <c r="B439" s="129" t="s">
        <v>270</v>
      </c>
      <c r="C439" s="129"/>
      <c r="D439" s="129"/>
      <c r="E439" s="129"/>
      <c r="J439" s="35"/>
    </row>
    <row r="440" spans="1:10" ht="15" x14ac:dyDescent="0.2">
      <c r="A440" s="94"/>
      <c r="B440" s="95"/>
      <c r="E440" s="60"/>
      <c r="J440" s="35"/>
    </row>
    <row r="441" spans="1:10" ht="15" x14ac:dyDescent="0.2">
      <c r="A441" s="94"/>
      <c r="B441" s="95"/>
      <c r="J441" s="35"/>
    </row>
    <row r="442" spans="1:10" ht="15.75" x14ac:dyDescent="0.25">
      <c r="A442" s="96" t="str">
        <f>+A9</f>
        <v>1.</v>
      </c>
      <c r="B442" s="32" t="str">
        <f>+B9</f>
        <v>PRIPREMNI RADOVI</v>
      </c>
      <c r="C442" s="38"/>
      <c r="D442" s="52"/>
      <c r="J442" s="35">
        <f>J94</f>
        <v>0</v>
      </c>
    </row>
    <row r="443" spans="1:10" ht="15.75" x14ac:dyDescent="0.25">
      <c r="A443" s="96"/>
      <c r="B443" s="32"/>
      <c r="C443" s="38"/>
      <c r="D443" s="52"/>
      <c r="J443" s="35"/>
    </row>
    <row r="444" spans="1:10" ht="15.75" x14ac:dyDescent="0.25">
      <c r="A444" s="96" t="s">
        <v>72</v>
      </c>
      <c r="B444" s="32" t="str">
        <f>+B107</f>
        <v>ZEMLJANI RADOVI</v>
      </c>
      <c r="C444" s="38"/>
      <c r="D444" s="52"/>
      <c r="J444" s="35">
        <f>J202</f>
        <v>0</v>
      </c>
    </row>
    <row r="445" spans="1:10" ht="15.75" x14ac:dyDescent="0.25">
      <c r="A445" s="96"/>
      <c r="B445" s="32"/>
      <c r="C445" s="38"/>
      <c r="D445" s="52"/>
      <c r="J445" s="35"/>
    </row>
    <row r="446" spans="1:10" ht="15.75" x14ac:dyDescent="0.25">
      <c r="A446" s="96" t="str">
        <f>+A209</f>
        <v>3.</v>
      </c>
      <c r="B446" s="32" t="str">
        <f>+B209</f>
        <v>OBJEKTI NA VODOVODNOJ MREŽI</v>
      </c>
      <c r="C446" s="38"/>
      <c r="D446" s="52"/>
      <c r="J446" s="35">
        <f>J284</f>
        <v>0</v>
      </c>
    </row>
    <row r="447" spans="1:10" ht="15.75" x14ac:dyDescent="0.25">
      <c r="A447" s="96"/>
      <c r="B447" s="32"/>
      <c r="C447" s="38"/>
      <c r="D447" s="52"/>
      <c r="J447" s="35"/>
    </row>
    <row r="448" spans="1:10" ht="15.75" x14ac:dyDescent="0.25">
      <c r="A448" s="96" t="str">
        <f>+A298</f>
        <v>4.</v>
      </c>
      <c r="B448" s="32" t="str">
        <f>+B298</f>
        <v>MONTAŽNI RADOVI</v>
      </c>
      <c r="C448" s="38"/>
      <c r="D448" s="52"/>
      <c r="J448" s="35">
        <f>J348</f>
        <v>0</v>
      </c>
    </row>
    <row r="449" spans="1:12" ht="15.75" x14ac:dyDescent="0.25">
      <c r="A449" s="96"/>
      <c r="B449" s="32"/>
      <c r="C449" s="38"/>
      <c r="D449" s="52"/>
      <c r="J449" s="35"/>
    </row>
    <row r="450" spans="1:12" ht="15.75" x14ac:dyDescent="0.25">
      <c r="A450" s="96" t="str">
        <f>+A359</f>
        <v>5.</v>
      </c>
      <c r="B450" s="32" t="str">
        <f>+B359</f>
        <v>OSTALI  RADOVI</v>
      </c>
      <c r="C450" s="38"/>
      <c r="D450" s="52"/>
      <c r="J450" s="35">
        <f>J372</f>
        <v>0</v>
      </c>
    </row>
    <row r="451" spans="1:12" ht="15.75" x14ac:dyDescent="0.25">
      <c r="A451" s="96"/>
      <c r="B451" s="97"/>
      <c r="C451" s="38"/>
      <c r="D451" s="52"/>
      <c r="J451" s="35"/>
    </row>
    <row r="452" spans="1:12" ht="15.75" x14ac:dyDescent="0.25">
      <c r="A452" s="96" t="s">
        <v>244</v>
      </c>
      <c r="B452" s="98" t="s">
        <v>269</v>
      </c>
      <c r="C452" s="38"/>
      <c r="D452" s="52"/>
      <c r="J452" s="35">
        <f>J423</f>
        <v>0</v>
      </c>
      <c r="L452" s="89"/>
    </row>
    <row r="453" spans="1:12" ht="15.75" x14ac:dyDescent="0.25">
      <c r="A453" s="96"/>
      <c r="B453" s="98"/>
      <c r="C453" s="38"/>
      <c r="D453" s="52"/>
      <c r="J453" s="35"/>
      <c r="L453" s="89"/>
    </row>
    <row r="454" spans="1:12" x14ac:dyDescent="0.2">
      <c r="A454" s="99"/>
      <c r="B454" s="100"/>
      <c r="C454" s="21"/>
      <c r="D454" s="22"/>
      <c r="E454" s="22"/>
      <c r="F454" s="23"/>
      <c r="G454" s="22"/>
      <c r="H454" s="22"/>
      <c r="I454" s="22"/>
      <c r="J454" s="113"/>
    </row>
    <row r="455" spans="1:12" ht="15.75" x14ac:dyDescent="0.25">
      <c r="A455" s="99"/>
      <c r="B455" s="101" t="s">
        <v>271</v>
      </c>
      <c r="C455" s="42"/>
      <c r="D455" s="12"/>
      <c r="E455" s="12"/>
      <c r="F455" s="11"/>
      <c r="G455" s="12"/>
      <c r="H455" s="12"/>
      <c r="I455" s="12"/>
      <c r="J455" s="102">
        <f>J452+J450+J448+J446+J444+J442</f>
        <v>0</v>
      </c>
    </row>
    <row r="456" spans="1:12" x14ac:dyDescent="0.2">
      <c r="A456" s="99"/>
      <c r="B456" s="103" t="s">
        <v>273</v>
      </c>
      <c r="C456" s="42"/>
      <c r="D456" s="12"/>
      <c r="E456" s="12"/>
      <c r="F456" s="11"/>
      <c r="G456" s="12"/>
      <c r="H456" s="12"/>
      <c r="I456" s="12"/>
      <c r="J456" s="102">
        <f>J455*0.25</f>
        <v>0</v>
      </c>
    </row>
    <row r="457" spans="1:12" ht="18" x14ac:dyDescent="0.25">
      <c r="A457" s="99"/>
      <c r="B457" s="104" t="s">
        <v>272</v>
      </c>
      <c r="C457" s="105"/>
      <c r="D457" s="16"/>
      <c r="E457" s="16"/>
      <c r="F457" s="15"/>
      <c r="G457" s="16"/>
      <c r="H457" s="16"/>
      <c r="I457" s="16"/>
      <c r="J457" s="106">
        <f>J456+J455</f>
        <v>0</v>
      </c>
    </row>
    <row r="458" spans="1:12" ht="15.75" x14ac:dyDescent="0.25">
      <c r="A458" s="96"/>
      <c r="B458" s="98"/>
      <c r="C458" s="38"/>
      <c r="D458" s="52"/>
      <c r="J458" s="35"/>
      <c r="L458" s="89"/>
    </row>
    <row r="459" spans="1:12" x14ac:dyDescent="0.2">
      <c r="A459" s="99"/>
      <c r="B459" s="41"/>
      <c r="C459" s="42"/>
      <c r="D459" s="12"/>
      <c r="E459" s="12"/>
      <c r="F459" s="11"/>
      <c r="G459" s="12"/>
      <c r="H459" s="12"/>
      <c r="I459" s="12"/>
      <c r="J459" s="12"/>
    </row>
    <row r="460" spans="1:12" x14ac:dyDescent="0.2">
      <c r="A460" s="99"/>
      <c r="B460" s="41"/>
      <c r="C460" s="42"/>
      <c r="D460" s="12"/>
      <c r="E460" s="12"/>
      <c r="F460" s="11"/>
      <c r="G460" s="12"/>
      <c r="H460" s="12"/>
      <c r="I460" s="12"/>
      <c r="J460" s="12"/>
    </row>
    <row r="461" spans="1:12" x14ac:dyDescent="0.2">
      <c r="B461" s="41"/>
    </row>
    <row r="462" spans="1:12" ht="15" x14ac:dyDescent="0.2">
      <c r="B462" s="95"/>
      <c r="C462" s="107"/>
      <c r="D462" s="108"/>
      <c r="E462" s="109"/>
      <c r="F462" s="109"/>
      <c r="G462" s="108"/>
      <c r="H462" s="108"/>
      <c r="I462" s="108"/>
      <c r="J462" s="108"/>
    </row>
    <row r="463" spans="1:12" ht="29.25" customHeight="1" x14ac:dyDescent="0.2">
      <c r="B463" s="95"/>
      <c r="C463" s="107"/>
      <c r="D463" s="108"/>
      <c r="E463" s="109"/>
      <c r="F463" s="109"/>
      <c r="G463" s="108"/>
      <c r="H463" s="108"/>
      <c r="I463" s="108"/>
      <c r="J463" s="108"/>
    </row>
    <row r="464" spans="1:12" ht="15" x14ac:dyDescent="0.2">
      <c r="B464" s="95"/>
      <c r="C464" s="107"/>
      <c r="D464" s="108"/>
      <c r="E464" s="109"/>
      <c r="F464" s="109"/>
      <c r="G464" s="108"/>
      <c r="H464" s="108"/>
      <c r="I464" s="108"/>
      <c r="J464" s="108"/>
    </row>
    <row r="465" spans="2:10" ht="15" x14ac:dyDescent="0.2">
      <c r="B465" s="95"/>
      <c r="C465" s="107"/>
      <c r="D465" s="108"/>
      <c r="E465" s="109"/>
      <c r="F465" s="109"/>
      <c r="G465" s="108"/>
      <c r="H465" s="108"/>
      <c r="I465" s="108"/>
      <c r="J465" s="108"/>
    </row>
    <row r="466" spans="2:10" ht="15" x14ac:dyDescent="0.2">
      <c r="B466" s="95"/>
      <c r="C466" s="107"/>
      <c r="D466" s="108"/>
      <c r="E466" s="109"/>
      <c r="F466" s="109"/>
      <c r="G466" s="108"/>
      <c r="H466" s="108"/>
      <c r="I466" s="108"/>
      <c r="J466" s="108"/>
    </row>
    <row r="469" spans="2:10" x14ac:dyDescent="0.2">
      <c r="B469" s="110"/>
    </row>
    <row r="470" spans="2:10" x14ac:dyDescent="0.2">
      <c r="B470" s="110"/>
    </row>
    <row r="471" spans="2:10" x14ac:dyDescent="0.2">
      <c r="B471" s="110"/>
    </row>
    <row r="472" spans="2:10" x14ac:dyDescent="0.2">
      <c r="B472" s="110"/>
    </row>
    <row r="473" spans="2:10" x14ac:dyDescent="0.2">
      <c r="B473" s="110"/>
    </row>
    <row r="474" spans="2:10" x14ac:dyDescent="0.2">
      <c r="B474" s="110"/>
    </row>
    <row r="475" spans="2:10" x14ac:dyDescent="0.2">
      <c r="B475" s="110"/>
    </row>
    <row r="476" spans="2:10" x14ac:dyDescent="0.2">
      <c r="B476" s="110"/>
    </row>
    <row r="477" spans="2:10" x14ac:dyDescent="0.2">
      <c r="B477" s="110"/>
    </row>
    <row r="478" spans="2:10" x14ac:dyDescent="0.2">
      <c r="B478" s="110"/>
    </row>
    <row r="479" spans="2:10" x14ac:dyDescent="0.2">
      <c r="B479" s="110"/>
    </row>
    <row r="480" spans="2:10" x14ac:dyDescent="0.2">
      <c r="B480" s="110"/>
    </row>
    <row r="481" spans="2:2" x14ac:dyDescent="0.2">
      <c r="B481" s="110"/>
    </row>
    <row r="482" spans="2:2" x14ac:dyDescent="0.2">
      <c r="B482" s="110"/>
    </row>
  </sheetData>
  <sheetProtection password="EDCC" sheet="1" objects="1" scenarios="1"/>
  <mergeCells count="61">
    <mergeCell ref="B66:E66"/>
    <mergeCell ref="A1:E1"/>
    <mergeCell ref="B2:E2"/>
    <mergeCell ref="B4:E4"/>
    <mergeCell ref="A31:E31"/>
    <mergeCell ref="B32:E32"/>
    <mergeCell ref="B34:E34"/>
    <mergeCell ref="A63:E63"/>
    <mergeCell ref="B64:E64"/>
    <mergeCell ref="B3:J3"/>
    <mergeCell ref="B33:J33"/>
    <mergeCell ref="B65:J65"/>
    <mergeCell ref="A102:E102"/>
    <mergeCell ref="B103:E103"/>
    <mergeCell ref="B105:E105"/>
    <mergeCell ref="A132:E132"/>
    <mergeCell ref="B104:J104"/>
    <mergeCell ref="B133:E133"/>
    <mergeCell ref="B135:E135"/>
    <mergeCell ref="B236:E236"/>
    <mergeCell ref="A166:E166"/>
    <mergeCell ref="B167:E167"/>
    <mergeCell ref="B169:E169"/>
    <mergeCell ref="A203:E203"/>
    <mergeCell ref="B204:E204"/>
    <mergeCell ref="B206:E206"/>
    <mergeCell ref="A233:E233"/>
    <mergeCell ref="B234:E234"/>
    <mergeCell ref="B134:J134"/>
    <mergeCell ref="B168:J168"/>
    <mergeCell ref="B205:J205"/>
    <mergeCell ref="B235:J235"/>
    <mergeCell ref="B324:E324"/>
    <mergeCell ref="A271:E271"/>
    <mergeCell ref="B272:E272"/>
    <mergeCell ref="B274:E274"/>
    <mergeCell ref="A293:E293"/>
    <mergeCell ref="B294:E294"/>
    <mergeCell ref="B296:E296"/>
    <mergeCell ref="A321:E321"/>
    <mergeCell ref="B322:E322"/>
    <mergeCell ref="B323:J323"/>
    <mergeCell ref="B273:J273"/>
    <mergeCell ref="B295:J295"/>
    <mergeCell ref="B377:E377"/>
    <mergeCell ref="A354:E354"/>
    <mergeCell ref="B355:E355"/>
    <mergeCell ref="B357:E357"/>
    <mergeCell ref="A374:E374"/>
    <mergeCell ref="B375:E375"/>
    <mergeCell ref="B356:J356"/>
    <mergeCell ref="B376:J376"/>
    <mergeCell ref="B435:E435"/>
    <mergeCell ref="B439:E439"/>
    <mergeCell ref="A404:E404"/>
    <mergeCell ref="B405:E405"/>
    <mergeCell ref="B407:E407"/>
    <mergeCell ref="A432:E432"/>
    <mergeCell ref="B433:E433"/>
    <mergeCell ref="B406:J406"/>
    <mergeCell ref="B434:J434"/>
  </mergeCells>
  <pageMargins left="0.70972222222222225" right="0.39027777777777778" top="0.98402777777777772" bottom="1.0798611111111112" header="0.51180555555555551" footer="0.51180555555555551"/>
  <pageSetup paperSize="9" scale="95" firstPageNumber="0" orientation="portrait" horizontalDpi="300" verticalDpi="300" r:id="rId1"/>
  <headerFooter alignWithMargins="0"/>
  <rowBreaks count="14" manualBreakCount="14">
    <brk id="30" max="16383" man="1"/>
    <brk id="62" max="16383" man="1"/>
    <brk id="101" max="16383" man="1"/>
    <brk id="131" max="16383" man="1"/>
    <brk id="165" max="16383" man="1"/>
    <brk id="202" max="16383" man="1"/>
    <brk id="232" max="16383" man="1"/>
    <brk id="270" max="16383" man="1"/>
    <brk id="292" max="16383" man="1"/>
    <brk id="320" max="16383" man="1"/>
    <brk id="353" max="16383" man="1"/>
    <brk id="373" max="16383" man="1"/>
    <brk id="403" max="16383" man="1"/>
    <brk id="431"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Vodovod</vt:lpstr>
      <vt:lpstr>Vodovod!Podrucje_ispisa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 Vlaovic</dc:creator>
  <cp:lastModifiedBy>opcina dragalic</cp:lastModifiedBy>
  <dcterms:created xsi:type="dcterms:W3CDTF">2013-02-08T06:21:37Z</dcterms:created>
  <dcterms:modified xsi:type="dcterms:W3CDTF">2019-07-08T10:46:27Z</dcterms:modified>
</cp:coreProperties>
</file>